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1940"/>
  </bookViews>
  <sheets>
    <sheet name="面试及总成绩" sheetId="2" r:id="rId1"/>
    <sheet name="Sheet2" sheetId="3" state="hidden" r:id="rId2"/>
  </sheets>
  <externalReferences>
    <externalReference r:id="rId3"/>
  </externalReferences>
  <definedNames>
    <definedName name="_xlnm._FilterDatabase" localSheetId="0" hidden="1">面试及总成绩!$3:$27</definedName>
    <definedName name="_xlnm.Print_Area" localSheetId="0">面试及总成绩!$A$1:$H$27</definedName>
  </definedNames>
  <calcPr calcId="144525"/>
</workbook>
</file>

<file path=xl/sharedStrings.xml><?xml version="1.0" encoding="utf-8"?>
<sst xmlns="http://schemas.openxmlformats.org/spreadsheetml/2006/main" count="317" uniqueCount="157">
  <si>
    <t>揭阳市揭东区森林消防应急大队2023年公开招聘专职森林消防队员面试成绩、考试总成绩及进入体检人员名单</t>
  </si>
  <si>
    <t>岗位</t>
  </si>
  <si>
    <t>准考证号</t>
  </si>
  <si>
    <t>笔试成绩
（含加分项）</t>
  </si>
  <si>
    <t>体能测试成绩</t>
  </si>
  <si>
    <t>面试成绩</t>
  </si>
  <si>
    <t>考试总成绩</t>
  </si>
  <si>
    <t>考试总成绩排名</t>
  </si>
  <si>
    <t>备注</t>
  </si>
  <si>
    <t>2023101战斗员</t>
  </si>
  <si>
    <t>202310101001</t>
  </si>
  <si>
    <t>202310101002</t>
  </si>
  <si>
    <t>202310101003</t>
  </si>
  <si>
    <t>进入体检</t>
  </si>
  <si>
    <t>202310101004</t>
  </si>
  <si>
    <t>202310101007</t>
  </si>
  <si>
    <t>202310101008</t>
  </si>
  <si>
    <t>202310101009</t>
  </si>
  <si>
    <t>202310101010</t>
  </si>
  <si>
    <t>202310101011</t>
  </si>
  <si>
    <t>202310101014</t>
  </si>
  <si>
    <t>202310101015</t>
  </si>
  <si>
    <t>202310101016</t>
  </si>
  <si>
    <t>202310101017</t>
  </si>
  <si>
    <t>202310101018</t>
  </si>
  <si>
    <t>202310101019</t>
  </si>
  <si>
    <t>202310101020</t>
  </si>
  <si>
    <t>202310101023</t>
  </si>
  <si>
    <t>202310101024</t>
  </si>
  <si>
    <t>2023201特种车辆驾驶员（B证）</t>
  </si>
  <si>
    <t>202320101025</t>
  </si>
  <si>
    <t>202320101026</t>
  </si>
  <si>
    <t>2023202驾驶员（C证）</t>
  </si>
  <si>
    <t>202320201028</t>
  </si>
  <si>
    <t>2023401文员</t>
  </si>
  <si>
    <t>202340101039</t>
  </si>
  <si>
    <t>202340101040</t>
  </si>
  <si>
    <t>考试总成绩=笔试成绩×30%十体能测试成绩×40%十面试成绩×30%。考试总成绩四舍五入保留小数点后2位。若同一岗位的考试总成绩相同，则按体能测试成绩高低顺序确定名次；若体能测试成绩相同的，则按笔试成绩高低顺序确定名次；若笔试成绩相同的，则按面试成绩高低顺序确定名次；若面试成绩相同的，则按面试主考官评分高低顺序确定名次。</t>
  </si>
  <si>
    <t>揭阳市揭东区森林消防应急大队2023年公开招聘专职森林消防队员入围面试人员名单</t>
  </si>
  <si>
    <t>姓名</t>
  </si>
  <si>
    <t>体能测评总得分</t>
  </si>
  <si>
    <t>1000米跑</t>
  </si>
  <si>
    <t>立定跳远</t>
  </si>
  <si>
    <t>俯卧撑</t>
  </si>
  <si>
    <t>10X4往返跑</t>
  </si>
  <si>
    <t>笔试成绩X30%+面试成绩X40%</t>
  </si>
  <si>
    <t>成绩排名</t>
  </si>
  <si>
    <t>是否进入面试</t>
  </si>
  <si>
    <t>测试成绩</t>
  </si>
  <si>
    <t>得分</t>
  </si>
  <si>
    <t>蔡梓煜</t>
  </si>
  <si>
    <t>3′47″</t>
  </si>
  <si>
    <t>10″65</t>
  </si>
  <si>
    <t>王超</t>
  </si>
  <si>
    <t>3′59″</t>
  </si>
  <si>
    <t>9″82</t>
  </si>
  <si>
    <t>邱泽涵</t>
  </si>
  <si>
    <t>4′22″</t>
  </si>
  <si>
    <t>9″93</t>
  </si>
  <si>
    <t>魏斯庆</t>
  </si>
  <si>
    <t>4′05″</t>
  </si>
  <si>
    <t>9″90</t>
  </si>
  <si>
    <t>郑晓枫</t>
  </si>
  <si>
    <t>202310101005</t>
  </si>
  <si>
    <t>5′25″</t>
  </si>
  <si>
    <t>10″14</t>
  </si>
  <si>
    <t>1000米跑不合格</t>
  </si>
  <si>
    <t>体能测试不合格，不予招录</t>
  </si>
  <si>
    <t>陈嘉威</t>
  </si>
  <si>
    <t>202310101006</t>
  </si>
  <si>
    <t>-</t>
  </si>
  <si>
    <t>吴佳涛</t>
  </si>
  <si>
    <t>4′03″</t>
  </si>
  <si>
    <t>9″32</t>
  </si>
  <si>
    <t>潘宣泓</t>
  </si>
  <si>
    <t>3′44″</t>
  </si>
  <si>
    <t>9″38</t>
  </si>
  <si>
    <t>洪梓佳</t>
  </si>
  <si>
    <t>3′40″</t>
  </si>
  <si>
    <t>10″13</t>
  </si>
  <si>
    <t>张森虎</t>
  </si>
  <si>
    <t>3′19″</t>
  </si>
  <si>
    <t>9″44</t>
  </si>
  <si>
    <t>苏杰浩</t>
  </si>
  <si>
    <t>9″88</t>
  </si>
  <si>
    <t>郑炽文</t>
  </si>
  <si>
    <t>202310101012</t>
  </si>
  <si>
    <t>立定跳远不合格</t>
  </si>
  <si>
    <t>林梓涛</t>
  </si>
  <si>
    <t>202310101013</t>
  </si>
  <si>
    <t>杨奕楷</t>
  </si>
  <si>
    <t>4′25″</t>
  </si>
  <si>
    <t>10″28</t>
  </si>
  <si>
    <t>高锐</t>
  </si>
  <si>
    <t>3′56″</t>
  </si>
  <si>
    <t>10″39</t>
  </si>
  <si>
    <t>陈见林</t>
  </si>
  <si>
    <t>4′27″</t>
  </si>
  <si>
    <t>10″07</t>
  </si>
  <si>
    <t>袁侨勇</t>
  </si>
  <si>
    <t>3′51″</t>
  </si>
  <si>
    <t>9″65</t>
  </si>
  <si>
    <t>张宏龙</t>
  </si>
  <si>
    <t>4′09″</t>
  </si>
  <si>
    <t>10″2</t>
  </si>
  <si>
    <t>林晓敏</t>
  </si>
  <si>
    <t>3′46″</t>
  </si>
  <si>
    <t>9″66</t>
  </si>
  <si>
    <t>黄铭豪</t>
  </si>
  <si>
    <t>3′29″</t>
  </si>
  <si>
    <t>9″77</t>
  </si>
  <si>
    <t>孙正鑫</t>
  </si>
  <si>
    <t>202310101021</t>
  </si>
  <si>
    <t>高树基</t>
  </si>
  <si>
    <t>202310101022</t>
  </si>
  <si>
    <t>4′29″</t>
  </si>
  <si>
    <t>林烁帆</t>
  </si>
  <si>
    <t>3′42″</t>
  </si>
  <si>
    <t>刘越</t>
  </si>
  <si>
    <t>4′13″</t>
  </si>
  <si>
    <t>10″5</t>
  </si>
  <si>
    <t>郑宗强</t>
  </si>
  <si>
    <t>4′21″</t>
  </si>
  <si>
    <t>11″42</t>
  </si>
  <si>
    <t>吴晓涛</t>
  </si>
  <si>
    <t>4′26″</t>
  </si>
  <si>
    <t>10″61</t>
  </si>
  <si>
    <t>罗培壮</t>
  </si>
  <si>
    <t>202320101027</t>
  </si>
  <si>
    <t>5′37″</t>
  </si>
  <si>
    <t>11″21</t>
  </si>
  <si>
    <t>1000米跑不合格，立定跳远不合格</t>
  </si>
  <si>
    <t>何镇龙</t>
  </si>
  <si>
    <t>4′34″</t>
  </si>
  <si>
    <t>11″54</t>
  </si>
  <si>
    <t>魏勇锐</t>
  </si>
  <si>
    <t>202320201029</t>
  </si>
  <si>
    <t>黄旭奎</t>
  </si>
  <si>
    <t>202320201030</t>
  </si>
  <si>
    <t>4′39″</t>
  </si>
  <si>
    <t>10″58</t>
  </si>
  <si>
    <t>杨家彦</t>
  </si>
  <si>
    <t>202320201031</t>
  </si>
  <si>
    <t>2023301设备维修员</t>
  </si>
  <si>
    <t>黄界熹</t>
  </si>
  <si>
    <t>202330101033</t>
  </si>
  <si>
    <t>4′41″</t>
  </si>
  <si>
    <t>陈伟立</t>
  </si>
  <si>
    <t>202330101034</t>
  </si>
  <si>
    <t>弃考</t>
  </si>
  <si>
    <t>蔡立东</t>
  </si>
  <si>
    <t>3′52″</t>
  </si>
  <si>
    <t>9″70</t>
  </si>
  <si>
    <t>陈树德</t>
  </si>
  <si>
    <t>4′01″</t>
  </si>
  <si>
    <t>江帆</t>
  </si>
  <si>
    <t>202340101042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</si>
</sst>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sz val="18"/>
      <name val="方正公文小标宋"/>
      <charset val="134"/>
    </font>
    <font>
      <b/>
      <sz val="14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olumes\T7\&#30334;&#22478;\D\3&#12289;&#20844;&#25307;\&#25581;&#19996;&#24212;&#24613;&#31649;&#29702;&#23616;\2023&#24180;\&#25253;&#21517;&#21450;&#24635;&#25104;&#32489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U2" t="str">
            <v>202310101001</v>
          </cell>
          <cell r="V2">
            <v>52.5</v>
          </cell>
          <cell r="W2">
            <v>52.5</v>
          </cell>
          <cell r="X2">
            <v>14</v>
          </cell>
          <cell r="Y2" t="str">
            <v>是</v>
          </cell>
          <cell r="Z2">
            <v>8</v>
          </cell>
          <cell r="AA2">
            <v>7</v>
          </cell>
          <cell r="AB2">
            <v>4</v>
          </cell>
          <cell r="AC2">
            <v>1</v>
          </cell>
          <cell r="AD2">
            <v>20</v>
          </cell>
          <cell r="AE2">
            <v>23.75</v>
          </cell>
          <cell r="AF2">
            <v>17</v>
          </cell>
          <cell r="AG2" t="str">
            <v>进入面试</v>
          </cell>
        </row>
        <row r="3">
          <cell r="U3" t="str">
            <v>202310101002</v>
          </cell>
          <cell r="V3">
            <v>49.5</v>
          </cell>
          <cell r="W3">
            <v>54.5</v>
          </cell>
          <cell r="X3">
            <v>13</v>
          </cell>
          <cell r="Y3" t="str">
            <v>是</v>
          </cell>
          <cell r="Z3">
            <v>6</v>
          </cell>
          <cell r="AA3">
            <v>9</v>
          </cell>
          <cell r="AB3">
            <v>4</v>
          </cell>
          <cell r="AC3">
            <v>8</v>
          </cell>
          <cell r="AD3">
            <v>27</v>
          </cell>
          <cell r="AE3">
            <v>27.15</v>
          </cell>
          <cell r="AF3">
            <v>14</v>
          </cell>
          <cell r="AG3" t="str">
            <v>进入面试</v>
          </cell>
        </row>
        <row r="4">
          <cell r="U4" t="str">
            <v>202310101003</v>
          </cell>
          <cell r="V4">
            <v>56.5</v>
          </cell>
          <cell r="W4">
            <v>61.5</v>
          </cell>
          <cell r="X4">
            <v>8</v>
          </cell>
          <cell r="Y4" t="str">
            <v>是</v>
          </cell>
          <cell r="Z4">
            <v>1</v>
          </cell>
          <cell r="AA4">
            <v>9</v>
          </cell>
          <cell r="AB4">
            <v>4</v>
          </cell>
          <cell r="AC4">
            <v>6</v>
          </cell>
          <cell r="AD4">
            <v>20</v>
          </cell>
          <cell r="AE4">
            <v>26.45</v>
          </cell>
          <cell r="AF4">
            <v>15</v>
          </cell>
          <cell r="AG4" t="str">
            <v>进入面试</v>
          </cell>
        </row>
        <row r="5">
          <cell r="U5" t="str">
            <v>202310101004</v>
          </cell>
          <cell r="V5">
            <v>60</v>
          </cell>
          <cell r="W5">
            <v>60</v>
          </cell>
          <cell r="X5">
            <v>9</v>
          </cell>
          <cell r="Y5" t="str">
            <v>是</v>
          </cell>
          <cell r="Z5">
            <v>5</v>
          </cell>
          <cell r="AA5">
            <v>9</v>
          </cell>
          <cell r="AB5">
            <v>8</v>
          </cell>
          <cell r="AC5">
            <v>10</v>
          </cell>
          <cell r="AD5">
            <v>32</v>
          </cell>
          <cell r="AE5">
            <v>30.8</v>
          </cell>
          <cell r="AF5">
            <v>7</v>
          </cell>
          <cell r="AG5" t="str">
            <v>进入面试</v>
          </cell>
        </row>
        <row r="6">
          <cell r="U6" t="str">
            <v>202310101007</v>
          </cell>
          <cell r="V6">
            <v>44</v>
          </cell>
          <cell r="W6">
            <v>49</v>
          </cell>
          <cell r="X6">
            <v>16</v>
          </cell>
          <cell r="Y6" t="str">
            <v>是</v>
          </cell>
          <cell r="Z6">
            <v>5</v>
          </cell>
          <cell r="AA6">
            <v>14</v>
          </cell>
          <cell r="AB6">
            <v>14</v>
          </cell>
          <cell r="AC6">
            <v>12</v>
          </cell>
          <cell r="AD6">
            <v>40</v>
          </cell>
          <cell r="AE6">
            <v>30.7</v>
          </cell>
          <cell r="AF6">
            <v>8</v>
          </cell>
          <cell r="AG6" t="str">
            <v>进入面试</v>
          </cell>
        </row>
        <row r="7">
          <cell r="U7" t="str">
            <v>202310101008</v>
          </cell>
          <cell r="V7">
            <v>63</v>
          </cell>
          <cell r="W7">
            <v>67</v>
          </cell>
          <cell r="X7">
            <v>4</v>
          </cell>
          <cell r="Y7" t="str">
            <v>是</v>
          </cell>
          <cell r="Z7">
            <v>9</v>
          </cell>
          <cell r="AA7">
            <v>14</v>
          </cell>
          <cell r="AB7">
            <v>4</v>
          </cell>
          <cell r="AC7">
            <v>7</v>
          </cell>
          <cell r="AD7">
            <v>34</v>
          </cell>
          <cell r="AE7">
            <v>33.7</v>
          </cell>
          <cell r="AF7">
            <v>5</v>
          </cell>
          <cell r="AG7" t="str">
            <v>进入面试</v>
          </cell>
        </row>
        <row r="8">
          <cell r="U8" t="str">
            <v>202310101009</v>
          </cell>
          <cell r="V8">
            <v>62.5</v>
          </cell>
          <cell r="W8">
            <v>67.5</v>
          </cell>
          <cell r="X8">
            <v>2</v>
          </cell>
          <cell r="Y8" t="str">
            <v>是</v>
          </cell>
          <cell r="Z8">
            <v>10</v>
          </cell>
          <cell r="AA8">
            <v>8</v>
          </cell>
          <cell r="AB8">
            <v>5</v>
          </cell>
          <cell r="AC8">
            <v>12</v>
          </cell>
          <cell r="AD8">
            <v>35</v>
          </cell>
          <cell r="AE8">
            <v>34.25</v>
          </cell>
          <cell r="AF8">
            <v>4</v>
          </cell>
          <cell r="AG8" t="str">
            <v>进入面试</v>
          </cell>
        </row>
        <row r="9">
          <cell r="U9" t="str">
            <v>202310101010</v>
          </cell>
          <cell r="V9">
            <v>62.5</v>
          </cell>
          <cell r="W9">
            <v>67.5</v>
          </cell>
          <cell r="X9">
            <v>2</v>
          </cell>
          <cell r="Y9" t="str">
            <v>是</v>
          </cell>
          <cell r="Z9">
            <v>10</v>
          </cell>
          <cell r="AA9">
            <v>13</v>
          </cell>
          <cell r="AB9">
            <v>8</v>
          </cell>
          <cell r="AC9">
            <v>11</v>
          </cell>
          <cell r="AD9">
            <v>40</v>
          </cell>
          <cell r="AE9">
            <v>36.25</v>
          </cell>
          <cell r="AF9">
            <v>2</v>
          </cell>
          <cell r="AG9" t="str">
            <v>进入面试</v>
          </cell>
        </row>
        <row r="10">
          <cell r="U10" t="str">
            <v>202310101011</v>
          </cell>
          <cell r="V10">
            <v>58</v>
          </cell>
          <cell r="W10">
            <v>63</v>
          </cell>
          <cell r="X10">
            <v>7</v>
          </cell>
          <cell r="Y10" t="str">
            <v>是</v>
          </cell>
          <cell r="Z10">
            <v>9</v>
          </cell>
          <cell r="AA10">
            <v>9</v>
          </cell>
          <cell r="AB10">
            <v>1</v>
          </cell>
          <cell r="AC10">
            <v>9</v>
          </cell>
          <cell r="AD10">
            <v>28</v>
          </cell>
          <cell r="AE10">
            <v>30.1</v>
          </cell>
          <cell r="AF10">
            <v>9</v>
          </cell>
          <cell r="AG10" t="str">
            <v>进入面试</v>
          </cell>
        </row>
        <row r="11">
          <cell r="U11" t="str">
            <v>202310101014</v>
          </cell>
          <cell r="V11">
            <v>60</v>
          </cell>
          <cell r="W11">
            <v>64</v>
          </cell>
          <cell r="X11">
            <v>6</v>
          </cell>
          <cell r="Y11" t="str">
            <v>是</v>
          </cell>
          <cell r="Z11">
            <v>1</v>
          </cell>
          <cell r="AA11">
            <v>8</v>
          </cell>
          <cell r="AB11">
            <v>2</v>
          </cell>
          <cell r="AC11">
            <v>5</v>
          </cell>
          <cell r="AD11">
            <v>16</v>
          </cell>
          <cell r="AE11">
            <v>25.6</v>
          </cell>
          <cell r="AF11">
            <v>16</v>
          </cell>
          <cell r="AG11" t="str">
            <v>进入面试</v>
          </cell>
        </row>
        <row r="12">
          <cell r="U12" t="str">
            <v>202310101015</v>
          </cell>
          <cell r="V12">
            <v>51.5</v>
          </cell>
          <cell r="W12">
            <v>51.5</v>
          </cell>
          <cell r="X12">
            <v>15</v>
          </cell>
          <cell r="Y12" t="str">
            <v>是</v>
          </cell>
          <cell r="Z12">
            <v>6</v>
          </cell>
          <cell r="AA12">
            <v>8</v>
          </cell>
          <cell r="AB12">
            <v>4</v>
          </cell>
          <cell r="AC12">
            <v>13</v>
          </cell>
          <cell r="AD12">
            <v>31</v>
          </cell>
          <cell r="AE12">
            <v>27.85</v>
          </cell>
          <cell r="AF12">
            <v>13</v>
          </cell>
          <cell r="AG12" t="str">
            <v>进入面试</v>
          </cell>
        </row>
        <row r="13">
          <cell r="U13" t="str">
            <v>202310101016</v>
          </cell>
          <cell r="V13">
            <v>54</v>
          </cell>
          <cell r="W13">
            <v>59</v>
          </cell>
          <cell r="X13">
            <v>10</v>
          </cell>
          <cell r="Y13" t="str">
            <v>是</v>
          </cell>
          <cell r="Z13">
            <v>1</v>
          </cell>
          <cell r="AA13">
            <v>9</v>
          </cell>
          <cell r="AB13">
            <v>7</v>
          </cell>
          <cell r="AC13">
            <v>11</v>
          </cell>
          <cell r="AD13">
            <v>28</v>
          </cell>
          <cell r="AE13">
            <v>28.9</v>
          </cell>
          <cell r="AF13">
            <v>11</v>
          </cell>
          <cell r="AG13" t="str">
            <v>进入面试</v>
          </cell>
        </row>
        <row r="14">
          <cell r="U14" t="str">
            <v>202310101017</v>
          </cell>
          <cell r="V14">
            <v>60</v>
          </cell>
          <cell r="W14">
            <v>65</v>
          </cell>
          <cell r="X14">
            <v>5</v>
          </cell>
          <cell r="Y14" t="str">
            <v>是</v>
          </cell>
          <cell r="Z14">
            <v>7</v>
          </cell>
          <cell r="AA14">
            <v>11</v>
          </cell>
          <cell r="AB14">
            <v>8</v>
          </cell>
          <cell r="AC14">
            <v>13</v>
          </cell>
          <cell r="AD14">
            <v>39</v>
          </cell>
          <cell r="AE14">
            <v>35.1</v>
          </cell>
          <cell r="AF14">
            <v>3</v>
          </cell>
          <cell r="AG14" t="str">
            <v>进入面试</v>
          </cell>
        </row>
        <row r="15">
          <cell r="U15" t="str">
            <v>202310101018</v>
          </cell>
          <cell r="V15">
            <v>53.5</v>
          </cell>
          <cell r="W15">
            <v>58.5</v>
          </cell>
          <cell r="X15">
            <v>11</v>
          </cell>
          <cell r="Y15" t="str">
            <v>是</v>
          </cell>
          <cell r="Z15">
            <v>4</v>
          </cell>
          <cell r="AA15">
            <v>8</v>
          </cell>
          <cell r="AB15">
            <v>8</v>
          </cell>
          <cell r="AC15">
            <v>9</v>
          </cell>
          <cell r="AD15">
            <v>29</v>
          </cell>
          <cell r="AE15">
            <v>29.15</v>
          </cell>
          <cell r="AF15">
            <v>10</v>
          </cell>
          <cell r="AG15" t="str">
            <v>进入面试</v>
          </cell>
        </row>
        <row r="16">
          <cell r="U16" t="str">
            <v>202310101019</v>
          </cell>
          <cell r="V16">
            <v>44</v>
          </cell>
          <cell r="W16">
            <v>49</v>
          </cell>
          <cell r="X16">
            <v>16</v>
          </cell>
          <cell r="Y16" t="str">
            <v>是</v>
          </cell>
          <cell r="Z16">
            <v>8</v>
          </cell>
          <cell r="AA16">
            <v>11</v>
          </cell>
          <cell r="AB16">
            <v>5</v>
          </cell>
          <cell r="AC16">
            <v>11</v>
          </cell>
          <cell r="AD16">
            <v>35</v>
          </cell>
          <cell r="AE16">
            <v>28.7</v>
          </cell>
          <cell r="AF16">
            <v>12</v>
          </cell>
          <cell r="AG16" t="str">
            <v>进入面试</v>
          </cell>
        </row>
        <row r="17">
          <cell r="U17" t="str">
            <v>202310101020</v>
          </cell>
          <cell r="V17">
            <v>53</v>
          </cell>
          <cell r="W17">
            <v>58</v>
          </cell>
          <cell r="X17">
            <v>12</v>
          </cell>
          <cell r="Y17" t="str">
            <v>是</v>
          </cell>
          <cell r="Z17">
            <v>12</v>
          </cell>
          <cell r="AA17">
            <v>10</v>
          </cell>
          <cell r="AB17">
            <v>8</v>
          </cell>
          <cell r="AC17">
            <v>11</v>
          </cell>
          <cell r="AD17">
            <v>40</v>
          </cell>
          <cell r="AE17">
            <v>33.4</v>
          </cell>
          <cell r="AF17">
            <v>6</v>
          </cell>
          <cell r="AG17" t="str">
            <v>进入面试</v>
          </cell>
        </row>
        <row r="18">
          <cell r="U18" t="str">
            <v>202310101023</v>
          </cell>
          <cell r="V18">
            <v>64.5</v>
          </cell>
          <cell r="W18">
            <v>69.5</v>
          </cell>
          <cell r="X18">
            <v>1</v>
          </cell>
          <cell r="Y18" t="str">
            <v>是</v>
          </cell>
          <cell r="Z18">
            <v>9</v>
          </cell>
          <cell r="AA18">
            <v>11</v>
          </cell>
          <cell r="AB18">
            <v>7</v>
          </cell>
          <cell r="AC18">
            <v>14</v>
          </cell>
          <cell r="AD18">
            <v>40</v>
          </cell>
          <cell r="AE18">
            <v>36.85</v>
          </cell>
          <cell r="AF18">
            <v>1</v>
          </cell>
          <cell r="AG18" t="str">
            <v>进入面试</v>
          </cell>
        </row>
        <row r="19">
          <cell r="U19" t="str">
            <v>202310101024</v>
          </cell>
          <cell r="V19">
            <v>48</v>
          </cell>
          <cell r="W19">
            <v>48</v>
          </cell>
          <cell r="X19">
            <v>18</v>
          </cell>
          <cell r="Y19" t="str">
            <v>是</v>
          </cell>
          <cell r="Z19">
            <v>3</v>
          </cell>
          <cell r="AA19">
            <v>7</v>
          </cell>
          <cell r="AB19">
            <v>3</v>
          </cell>
          <cell r="AC19">
            <v>10</v>
          </cell>
          <cell r="AD19">
            <v>23</v>
          </cell>
          <cell r="AE19">
            <v>23.6</v>
          </cell>
          <cell r="AF19">
            <v>18</v>
          </cell>
          <cell r="AG19" t="str">
            <v>进入面试</v>
          </cell>
        </row>
        <row r="20">
          <cell r="U20" t="str">
            <v>202320101025</v>
          </cell>
          <cell r="V20">
            <v>52.5</v>
          </cell>
          <cell r="W20">
            <v>52.5</v>
          </cell>
          <cell r="X20">
            <v>3</v>
          </cell>
          <cell r="Y20" t="str">
            <v>是</v>
          </cell>
          <cell r="Z20">
            <v>1</v>
          </cell>
          <cell r="AA20">
            <v>5</v>
          </cell>
          <cell r="AB20">
            <v>10</v>
          </cell>
          <cell r="AC20">
            <v>8</v>
          </cell>
          <cell r="AD20">
            <v>24</v>
          </cell>
          <cell r="AE20">
            <v>25.35</v>
          </cell>
          <cell r="AF20">
            <v>3</v>
          </cell>
          <cell r="AG20" t="str">
            <v>进入面试</v>
          </cell>
        </row>
        <row r="21">
          <cell r="U21" t="str">
            <v>202320101026</v>
          </cell>
          <cell r="V21">
            <v>58.5</v>
          </cell>
          <cell r="W21">
            <v>63.5</v>
          </cell>
          <cell r="X21">
            <v>2</v>
          </cell>
          <cell r="Y21" t="str">
            <v>是</v>
          </cell>
          <cell r="Z21">
            <v>1</v>
          </cell>
          <cell r="AA21">
            <v>7</v>
          </cell>
          <cell r="AB21">
            <v>1</v>
          </cell>
          <cell r="AC21">
            <v>9</v>
          </cell>
          <cell r="AD21">
            <v>18</v>
          </cell>
          <cell r="AE21">
            <v>26.25</v>
          </cell>
          <cell r="AF21">
            <v>1</v>
          </cell>
          <cell r="AG21" t="str">
            <v>进入面试</v>
          </cell>
        </row>
        <row r="22">
          <cell r="U22" t="str">
            <v>202320201028</v>
          </cell>
          <cell r="V22">
            <v>73.5</v>
          </cell>
          <cell r="W22">
            <v>73.5</v>
          </cell>
          <cell r="X22">
            <v>2</v>
          </cell>
          <cell r="Y22" t="str">
            <v>是</v>
          </cell>
          <cell r="Z22">
            <v>1</v>
          </cell>
          <cell r="AA22">
            <v>5</v>
          </cell>
          <cell r="AB22">
            <v>1</v>
          </cell>
          <cell r="AC22">
            <v>6</v>
          </cell>
          <cell r="AD22">
            <v>13</v>
          </cell>
          <cell r="AE22">
            <v>27.25</v>
          </cell>
          <cell r="AF22">
            <v>2</v>
          </cell>
          <cell r="AG22" t="str">
            <v>进入面试</v>
          </cell>
        </row>
        <row r="23">
          <cell r="U23" t="str">
            <v>202340101039</v>
          </cell>
          <cell r="V23">
            <v>69</v>
          </cell>
          <cell r="W23">
            <v>73</v>
          </cell>
          <cell r="X23">
            <v>2</v>
          </cell>
          <cell r="Y23" t="str">
            <v>是</v>
          </cell>
          <cell r="Z23">
            <v>7</v>
          </cell>
          <cell r="AA23">
            <v>11</v>
          </cell>
          <cell r="AB23">
            <v>11</v>
          </cell>
          <cell r="AC23">
            <v>6</v>
          </cell>
          <cell r="AD23">
            <v>35</v>
          </cell>
          <cell r="AE23">
            <v>35.9</v>
          </cell>
          <cell r="AF23">
            <v>1</v>
          </cell>
          <cell r="AG23" t="str">
            <v>进入面试</v>
          </cell>
        </row>
        <row r="24">
          <cell r="U24" t="str">
            <v>202340101040</v>
          </cell>
          <cell r="V24">
            <v>68</v>
          </cell>
          <cell r="W24">
            <v>72</v>
          </cell>
          <cell r="X24">
            <v>3</v>
          </cell>
          <cell r="Y24" t="str">
            <v>是</v>
          </cell>
          <cell r="Z24">
            <v>5</v>
          </cell>
          <cell r="AA24">
            <v>8</v>
          </cell>
          <cell r="AB24">
            <v>6</v>
          </cell>
          <cell r="AC24">
            <v>7</v>
          </cell>
          <cell r="AD24">
            <v>26</v>
          </cell>
          <cell r="AE24">
            <v>32</v>
          </cell>
          <cell r="AF24">
            <v>2</v>
          </cell>
          <cell r="AG24" t="str">
            <v>进入面试</v>
          </cell>
        </row>
        <row r="25">
          <cell r="U25" t="str">
            <v>202310101005</v>
          </cell>
          <cell r="V25">
            <v>46.5</v>
          </cell>
          <cell r="W25">
            <v>46.5</v>
          </cell>
          <cell r="X25" t="e">
            <v>#N/A</v>
          </cell>
          <cell r="Y25" t="e">
            <v>#N/A</v>
          </cell>
          <cell r="Z25">
            <v>0</v>
          </cell>
          <cell r="AA25">
            <v>8</v>
          </cell>
          <cell r="AB25">
            <v>2</v>
          </cell>
          <cell r="AC25">
            <v>7</v>
          </cell>
          <cell r="AD25">
            <v>17</v>
          </cell>
          <cell r="AE25">
            <v>20.75</v>
          </cell>
          <cell r="AF25" t="e">
            <v>#N/A</v>
          </cell>
          <cell r="AG25" t="e">
            <v>#N/A</v>
          </cell>
        </row>
        <row r="26">
          <cell r="U26" t="str">
            <v>202310101006</v>
          </cell>
          <cell r="V26">
            <v>47.5</v>
          </cell>
          <cell r="W26">
            <v>47.5</v>
          </cell>
          <cell r="X26" t="e">
            <v>#N/A</v>
          </cell>
          <cell r="Y26" t="e">
            <v>#N/A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>
            <v>0</v>
          </cell>
          <cell r="AE26">
            <v>14.25</v>
          </cell>
          <cell r="AF26" t="e">
            <v>#N/A</v>
          </cell>
          <cell r="AG26" t="e">
            <v>#N/A</v>
          </cell>
        </row>
        <row r="27">
          <cell r="U27" t="str">
            <v>202310101012</v>
          </cell>
          <cell r="V27">
            <v>57</v>
          </cell>
          <cell r="W27">
            <v>57</v>
          </cell>
          <cell r="X27" t="e">
            <v>#N/A</v>
          </cell>
          <cell r="Y27" t="e">
            <v>#N/A</v>
          </cell>
          <cell r="Z27">
            <v>0</v>
          </cell>
          <cell r="AA27">
            <v>0</v>
          </cell>
          <cell r="AB27">
            <v>0</v>
          </cell>
          <cell r="AC27">
            <v>5</v>
          </cell>
          <cell r="AD27">
            <v>5</v>
          </cell>
          <cell r="AE27">
            <v>19.1</v>
          </cell>
          <cell r="AF27" t="e">
            <v>#N/A</v>
          </cell>
          <cell r="AG27" t="e">
            <v>#N/A</v>
          </cell>
        </row>
        <row r="28">
          <cell r="U28" t="str">
            <v>202310101013</v>
          </cell>
          <cell r="V28">
            <v>37</v>
          </cell>
          <cell r="W28">
            <v>37</v>
          </cell>
          <cell r="X28" t="e">
            <v>#N/A</v>
          </cell>
          <cell r="Y28" t="e">
            <v>#N/A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>
            <v>0</v>
          </cell>
          <cell r="AE28">
            <v>11.1</v>
          </cell>
          <cell r="AF28" t="e">
            <v>#N/A</v>
          </cell>
          <cell r="AG28" t="e">
            <v>#N/A</v>
          </cell>
        </row>
        <row r="29">
          <cell r="U29" t="str">
            <v>202310101021</v>
          </cell>
          <cell r="V29">
            <v>44</v>
          </cell>
          <cell r="W29">
            <v>49</v>
          </cell>
          <cell r="X29">
            <v>16</v>
          </cell>
          <cell r="Y29" t="str">
            <v>是</v>
          </cell>
          <cell r="Z29" t="str">
            <v>-</v>
          </cell>
          <cell r="AA29" t="str">
            <v>-</v>
          </cell>
          <cell r="AB29" t="str">
            <v>-</v>
          </cell>
          <cell r="AC29" t="str">
            <v>-</v>
          </cell>
          <cell r="AD29">
            <v>0</v>
          </cell>
          <cell r="AE29">
            <v>14.7</v>
          </cell>
          <cell r="AF29" t="e">
            <v>#N/A</v>
          </cell>
          <cell r="AG29" t="e">
            <v>#N/A</v>
          </cell>
        </row>
        <row r="30">
          <cell r="U30" t="str">
            <v>202310101022</v>
          </cell>
          <cell r="V30">
            <v>35</v>
          </cell>
          <cell r="W30">
            <v>40</v>
          </cell>
          <cell r="X30" t="e">
            <v>#N/A</v>
          </cell>
          <cell r="Y30" t="e">
            <v>#N/A</v>
          </cell>
          <cell r="Z30">
            <v>1</v>
          </cell>
          <cell r="AA30">
            <v>9</v>
          </cell>
          <cell r="AB30">
            <v>1</v>
          </cell>
          <cell r="AC30">
            <v>9</v>
          </cell>
          <cell r="AD30">
            <v>20</v>
          </cell>
          <cell r="AE30">
            <v>20</v>
          </cell>
          <cell r="AF30" t="e">
            <v>#N/A</v>
          </cell>
          <cell r="AG30" t="e">
            <v>#N/A</v>
          </cell>
        </row>
        <row r="31">
          <cell r="U31" t="str">
            <v>202320101027</v>
          </cell>
          <cell r="V31">
            <v>66</v>
          </cell>
          <cell r="W31">
            <v>71</v>
          </cell>
          <cell r="X31">
            <v>1</v>
          </cell>
          <cell r="Y31" t="str">
            <v>是</v>
          </cell>
          <cell r="Z31">
            <v>0</v>
          </cell>
          <cell r="AA31">
            <v>6</v>
          </cell>
          <cell r="AB31">
            <v>0</v>
          </cell>
          <cell r="AC31">
            <v>5</v>
          </cell>
          <cell r="AD31">
            <v>11</v>
          </cell>
          <cell r="AE31">
            <v>25.7</v>
          </cell>
          <cell r="AF31">
            <v>2</v>
          </cell>
          <cell r="AG31" t="str">
            <v>体能测试不合格，不予招录</v>
          </cell>
        </row>
        <row r="32">
          <cell r="U32" t="str">
            <v>202320201030</v>
          </cell>
          <cell r="V32">
            <v>71.5</v>
          </cell>
          <cell r="W32">
            <v>75.5</v>
          </cell>
          <cell r="X32">
            <v>1</v>
          </cell>
          <cell r="Y32" t="str">
            <v>是</v>
          </cell>
          <cell r="Z32">
            <v>0</v>
          </cell>
          <cell r="AA32">
            <v>7</v>
          </cell>
          <cell r="AB32">
            <v>9</v>
          </cell>
          <cell r="AC32">
            <v>8</v>
          </cell>
          <cell r="AD32">
            <v>24</v>
          </cell>
          <cell r="AE32">
            <v>32.25</v>
          </cell>
          <cell r="AF32">
            <v>1</v>
          </cell>
          <cell r="AG32" t="str">
            <v>体能测试不合格，不予招录</v>
          </cell>
        </row>
        <row r="33">
          <cell r="U33" t="str">
            <v>202330101033</v>
          </cell>
          <cell r="V33">
            <v>62</v>
          </cell>
          <cell r="W33">
            <v>67</v>
          </cell>
          <cell r="X33">
            <v>1</v>
          </cell>
          <cell r="Y33" t="str">
            <v>是</v>
          </cell>
          <cell r="Z33">
            <v>0</v>
          </cell>
          <cell r="AA33">
            <v>9</v>
          </cell>
          <cell r="AB33">
            <v>3</v>
          </cell>
          <cell r="AC33">
            <v>8</v>
          </cell>
          <cell r="AD33">
            <v>20</v>
          </cell>
          <cell r="AE33">
            <v>28.1</v>
          </cell>
          <cell r="AF33">
            <v>1</v>
          </cell>
          <cell r="AG33" t="str">
            <v>体能测试不合格，不予招录</v>
          </cell>
        </row>
        <row r="34">
          <cell r="U34" t="str">
            <v>202330101034</v>
          </cell>
          <cell r="V34">
            <v>65.5</v>
          </cell>
          <cell r="W34">
            <v>65.5</v>
          </cell>
          <cell r="X34">
            <v>2</v>
          </cell>
          <cell r="Y34" t="str">
            <v>是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19.65</v>
          </cell>
          <cell r="AF34">
            <v>2</v>
          </cell>
        </row>
        <row r="35">
          <cell r="U35" t="str">
            <v>202340101042</v>
          </cell>
          <cell r="V35">
            <v>68</v>
          </cell>
          <cell r="W35">
            <v>72</v>
          </cell>
          <cell r="X35">
            <v>3</v>
          </cell>
          <cell r="Y35" t="str">
            <v>是</v>
          </cell>
          <cell r="Z35" t="str">
            <v>-</v>
          </cell>
          <cell r="AA35" t="str">
            <v>-</v>
          </cell>
          <cell r="AB35" t="str">
            <v>-</v>
          </cell>
          <cell r="AC35" t="str">
            <v>-</v>
          </cell>
          <cell r="AD35">
            <v>0</v>
          </cell>
          <cell r="AE35">
            <v>21.6</v>
          </cell>
          <cell r="AF35" t="str">
            <v>缺考</v>
          </cell>
        </row>
        <row r="36">
          <cell r="U36" t="str">
            <v>202320201029</v>
          </cell>
          <cell r="V36">
            <v>64</v>
          </cell>
          <cell r="W36">
            <v>64</v>
          </cell>
          <cell r="X36">
            <v>9</v>
          </cell>
          <cell r="Y36" t="str">
            <v>否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>
            <v>0</v>
          </cell>
          <cell r="AE36">
            <v>19.2</v>
          </cell>
          <cell r="AF36" t="str">
            <v>缺考</v>
          </cell>
        </row>
        <row r="37">
          <cell r="U37" t="str">
            <v>202320201031</v>
          </cell>
          <cell r="V37">
            <v>60</v>
          </cell>
          <cell r="W37">
            <v>64</v>
          </cell>
          <cell r="X37">
            <v>9</v>
          </cell>
          <cell r="Y37" t="str">
            <v>否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>
            <v>0</v>
          </cell>
          <cell r="AE37">
            <v>19.2</v>
          </cell>
          <cell r="AF37" t="str">
            <v>缺考</v>
          </cell>
        </row>
        <row r="38">
          <cell r="U38" t="str">
            <v>202320201032</v>
          </cell>
          <cell r="V38">
            <v>62.5</v>
          </cell>
          <cell r="W38">
            <v>62.5</v>
          </cell>
          <cell r="X38">
            <v>11</v>
          </cell>
          <cell r="Y38" t="str">
            <v>否</v>
          </cell>
        </row>
        <row r="38">
          <cell r="AE38">
            <v>18.75</v>
          </cell>
        </row>
        <row r="39">
          <cell r="U39" t="str">
            <v>202340101041</v>
          </cell>
          <cell r="V39">
            <v>60</v>
          </cell>
          <cell r="W39">
            <v>60</v>
          </cell>
          <cell r="X39">
            <v>12</v>
          </cell>
          <cell r="Y39" t="str">
            <v>否</v>
          </cell>
        </row>
        <row r="39">
          <cell r="AE39">
            <v>18</v>
          </cell>
        </row>
        <row r="40">
          <cell r="U40" t="str">
            <v>202340101035</v>
          </cell>
          <cell r="V40">
            <v>56</v>
          </cell>
          <cell r="W40">
            <v>60</v>
          </cell>
          <cell r="X40">
            <v>12</v>
          </cell>
          <cell r="Y40" t="str">
            <v>否</v>
          </cell>
        </row>
        <row r="40">
          <cell r="AE40">
            <v>18</v>
          </cell>
        </row>
        <row r="41">
          <cell r="U41" t="str">
            <v>202340101036</v>
          </cell>
          <cell r="V41">
            <v>0</v>
          </cell>
          <cell r="W41">
            <v>0</v>
          </cell>
          <cell r="X41">
            <v>24</v>
          </cell>
          <cell r="Y41" t="str">
            <v>否</v>
          </cell>
        </row>
        <row r="41">
          <cell r="AE41">
            <v>0</v>
          </cell>
        </row>
        <row r="42">
          <cell r="U42" t="str">
            <v>202340101037</v>
          </cell>
          <cell r="V42">
            <v>0</v>
          </cell>
          <cell r="W42">
            <v>4</v>
          </cell>
          <cell r="X42">
            <v>23</v>
          </cell>
          <cell r="Y42" t="str">
            <v>否</v>
          </cell>
        </row>
        <row r="42">
          <cell r="AE42">
            <v>1.2</v>
          </cell>
        </row>
        <row r="43">
          <cell r="U43" t="str">
            <v>202340101038</v>
          </cell>
          <cell r="V43">
            <v>60</v>
          </cell>
          <cell r="W43">
            <v>60</v>
          </cell>
          <cell r="X43">
            <v>12</v>
          </cell>
          <cell r="Y43" t="str">
            <v>否</v>
          </cell>
        </row>
        <row r="43">
          <cell r="AE43">
            <v>18</v>
          </cell>
        </row>
        <row r="44">
          <cell r="U44" t="str">
            <v>202340101043</v>
          </cell>
          <cell r="V44">
            <v>46</v>
          </cell>
          <cell r="W44">
            <v>50</v>
          </cell>
          <cell r="X44">
            <v>16</v>
          </cell>
          <cell r="Y44" t="str">
            <v>否</v>
          </cell>
        </row>
        <row r="44">
          <cell r="AE44">
            <v>15</v>
          </cell>
        </row>
        <row r="45">
          <cell r="U45" t="str">
            <v>202340101044</v>
          </cell>
          <cell r="V45">
            <v>49.5</v>
          </cell>
          <cell r="W45">
            <v>49.5</v>
          </cell>
          <cell r="X45">
            <v>17</v>
          </cell>
          <cell r="Y45" t="str">
            <v>否</v>
          </cell>
        </row>
        <row r="45">
          <cell r="AE45">
            <v>14.85</v>
          </cell>
        </row>
        <row r="46">
          <cell r="U46" t="str">
            <v>202340101045</v>
          </cell>
          <cell r="V46">
            <v>60.5</v>
          </cell>
          <cell r="W46">
            <v>60.5</v>
          </cell>
          <cell r="X46">
            <v>11</v>
          </cell>
          <cell r="Y46" t="str">
            <v>否</v>
          </cell>
        </row>
        <row r="46">
          <cell r="AE46">
            <v>18.15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view="pageBreakPreview" zoomScaleNormal="100" workbookViewId="0">
      <selection activeCell="L11" sqref="L11"/>
    </sheetView>
  </sheetViews>
  <sheetFormatPr defaultColWidth="8.89166666666667" defaultRowHeight="34" customHeight="1" outlineLevelCol="7"/>
  <cols>
    <col min="1" max="1" width="39.7416666666667" style="1" customWidth="1"/>
    <col min="2" max="2" width="22.2666666666667" style="1" customWidth="1"/>
    <col min="3" max="3" width="17.475" style="4" customWidth="1"/>
    <col min="4" max="4" width="12.225" style="3" customWidth="1"/>
    <col min="5" max="5" width="13.6083333333333" style="4" customWidth="1"/>
    <col min="6" max="6" width="17.475" style="4" customWidth="1"/>
    <col min="7" max="7" width="14.425" style="4" customWidth="1"/>
    <col min="8" max="8" width="22.5" style="4" customWidth="1"/>
    <col min="9" max="10" width="9.15833333333333" style="1"/>
    <col min="11" max="16371" width="8.89166666666667" style="1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47" customHeight="1" spans="1:8">
      <c r="A3" s="6"/>
      <c r="B3" s="6"/>
      <c r="C3" s="6"/>
      <c r="D3" s="6"/>
      <c r="E3" s="6"/>
      <c r="F3" s="6"/>
      <c r="G3" s="6"/>
      <c r="H3" s="6"/>
    </row>
    <row r="4" s="1" customFormat="1" customHeight="1" spans="1:8">
      <c r="A4" s="7" t="s">
        <v>9</v>
      </c>
      <c r="B4" s="7" t="s">
        <v>10</v>
      </c>
      <c r="C4" s="7">
        <v>52.5</v>
      </c>
      <c r="D4" s="7">
        <v>20</v>
      </c>
      <c r="E4" s="7">
        <v>69</v>
      </c>
      <c r="F4" s="7">
        <f t="shared" ref="F4:F26" si="0">C4*0.3+D4*0.4+E4*0.3</f>
        <v>44.45</v>
      </c>
      <c r="G4" s="7">
        <f>RANK(F4,$F$4:$F$21)</f>
        <v>17</v>
      </c>
      <c r="H4" s="7"/>
    </row>
    <row r="5" s="1" customFormat="1" customHeight="1" spans="1:8">
      <c r="A5" s="7" t="s">
        <v>9</v>
      </c>
      <c r="B5" s="7" t="s">
        <v>11</v>
      </c>
      <c r="C5" s="7">
        <v>54.5</v>
      </c>
      <c r="D5" s="7">
        <v>27</v>
      </c>
      <c r="E5" s="7">
        <v>69.1</v>
      </c>
      <c r="F5" s="7">
        <f t="shared" si="0"/>
        <v>47.88</v>
      </c>
      <c r="G5" s="7">
        <f>RANK(F5,$F$4:$F$21)</f>
        <v>16</v>
      </c>
      <c r="H5" s="7"/>
    </row>
    <row r="6" s="1" customFormat="1" customHeight="1" spans="1:8">
      <c r="A6" s="7" t="s">
        <v>9</v>
      </c>
      <c r="B6" s="7" t="s">
        <v>12</v>
      </c>
      <c r="C6" s="7">
        <v>61.5</v>
      </c>
      <c r="D6" s="7">
        <v>20</v>
      </c>
      <c r="E6" s="7">
        <v>83.4</v>
      </c>
      <c r="F6" s="7">
        <f t="shared" si="0"/>
        <v>51.47</v>
      </c>
      <c r="G6" s="7">
        <f>RANK(F6,$F$4:$F$21)</f>
        <v>12</v>
      </c>
      <c r="H6" s="7" t="s">
        <v>13</v>
      </c>
    </row>
    <row r="7" s="1" customFormat="1" customHeight="1" spans="1:8">
      <c r="A7" s="7" t="s">
        <v>9</v>
      </c>
      <c r="B7" s="7" t="s">
        <v>14</v>
      </c>
      <c r="C7" s="7">
        <v>60</v>
      </c>
      <c r="D7" s="7">
        <v>32</v>
      </c>
      <c r="E7" s="7">
        <v>80.4</v>
      </c>
      <c r="F7" s="7">
        <f t="shared" si="0"/>
        <v>54.92</v>
      </c>
      <c r="G7" s="7">
        <f>RANK(F7,$F$4:$F$21)</f>
        <v>6</v>
      </c>
      <c r="H7" s="7" t="s">
        <v>13</v>
      </c>
    </row>
    <row r="8" s="1" customFormat="1" customHeight="1" spans="1:8">
      <c r="A8" s="7" t="s">
        <v>9</v>
      </c>
      <c r="B8" s="7" t="s">
        <v>15</v>
      </c>
      <c r="C8" s="7">
        <v>49</v>
      </c>
      <c r="D8" s="7">
        <v>40</v>
      </c>
      <c r="E8" s="7">
        <v>74.1</v>
      </c>
      <c r="F8" s="7">
        <f t="shared" si="0"/>
        <v>52.93</v>
      </c>
      <c r="G8" s="7">
        <f>RANK(F8,$F$4:$F$21)</f>
        <v>9</v>
      </c>
      <c r="H8" s="7" t="s">
        <v>13</v>
      </c>
    </row>
    <row r="9" s="1" customFormat="1" customHeight="1" spans="1:8">
      <c r="A9" s="7" t="s">
        <v>9</v>
      </c>
      <c r="B9" s="7" t="s">
        <v>16</v>
      </c>
      <c r="C9" s="7">
        <v>67</v>
      </c>
      <c r="D9" s="7">
        <v>34</v>
      </c>
      <c r="E9" s="7">
        <v>66.4</v>
      </c>
      <c r="F9" s="7">
        <f t="shared" si="0"/>
        <v>53.62</v>
      </c>
      <c r="G9" s="7">
        <f>RANK(F9,$F$4:$F$21)</f>
        <v>8</v>
      </c>
      <c r="H9" s="7" t="s">
        <v>13</v>
      </c>
    </row>
    <row r="10" s="1" customFormat="1" customHeight="1" spans="1:8">
      <c r="A10" s="7" t="s">
        <v>9</v>
      </c>
      <c r="B10" s="7" t="s">
        <v>17</v>
      </c>
      <c r="C10" s="7">
        <v>67.5</v>
      </c>
      <c r="D10" s="7">
        <v>35</v>
      </c>
      <c r="E10" s="7">
        <v>89.4</v>
      </c>
      <c r="F10" s="7">
        <f t="shared" si="0"/>
        <v>61.07</v>
      </c>
      <c r="G10" s="7">
        <f>RANK(F10,$F$4:$F$21)</f>
        <v>2</v>
      </c>
      <c r="H10" s="7" t="s">
        <v>13</v>
      </c>
    </row>
    <row r="11" s="1" customFormat="1" customHeight="1" spans="1:8">
      <c r="A11" s="7" t="s">
        <v>9</v>
      </c>
      <c r="B11" s="7" t="s">
        <v>18</v>
      </c>
      <c r="C11" s="7">
        <v>67.5</v>
      </c>
      <c r="D11" s="7">
        <v>40</v>
      </c>
      <c r="E11" s="7">
        <v>81</v>
      </c>
      <c r="F11" s="7">
        <f t="shared" si="0"/>
        <v>60.55</v>
      </c>
      <c r="G11" s="7">
        <f>RANK(F11,$F$4:$F$21)</f>
        <v>3</v>
      </c>
      <c r="H11" s="7" t="s">
        <v>13</v>
      </c>
    </row>
    <row r="12" s="1" customFormat="1" customHeight="1" spans="1:8">
      <c r="A12" s="7" t="s">
        <v>9</v>
      </c>
      <c r="B12" s="7" t="s">
        <v>19</v>
      </c>
      <c r="C12" s="7">
        <v>63</v>
      </c>
      <c r="D12" s="7">
        <v>28</v>
      </c>
      <c r="E12" s="7">
        <v>68.9</v>
      </c>
      <c r="F12" s="7">
        <f t="shared" si="0"/>
        <v>50.77</v>
      </c>
      <c r="G12" s="7">
        <f>RANK(F12,$F$4:$F$21)</f>
        <v>13</v>
      </c>
      <c r="H12" s="7"/>
    </row>
    <row r="13" s="1" customFormat="1" customHeight="1" spans="1:8">
      <c r="A13" s="7" t="s">
        <v>9</v>
      </c>
      <c r="B13" s="7" t="s">
        <v>20</v>
      </c>
      <c r="C13" s="7">
        <v>64</v>
      </c>
      <c r="D13" s="7">
        <v>16</v>
      </c>
      <c r="E13" s="7">
        <v>74.8</v>
      </c>
      <c r="F13" s="7">
        <f t="shared" si="0"/>
        <v>48.04</v>
      </c>
      <c r="G13" s="7">
        <f>RANK(F13,$F$4:$F$21)</f>
        <v>15</v>
      </c>
      <c r="H13" s="7"/>
    </row>
    <row r="14" s="1" customFormat="1" customHeight="1" spans="1:8">
      <c r="A14" s="7" t="s">
        <v>9</v>
      </c>
      <c r="B14" s="7" t="s">
        <v>21</v>
      </c>
      <c r="C14" s="7">
        <v>51.5</v>
      </c>
      <c r="D14" s="7">
        <v>31</v>
      </c>
      <c r="E14" s="7">
        <v>79.7</v>
      </c>
      <c r="F14" s="7">
        <f t="shared" si="0"/>
        <v>51.76</v>
      </c>
      <c r="G14" s="7">
        <f>RANK(F14,$F$4:$F$21)</f>
        <v>11</v>
      </c>
      <c r="H14" s="7" t="s">
        <v>13</v>
      </c>
    </row>
    <row r="15" s="1" customFormat="1" customHeight="1" spans="1:8">
      <c r="A15" s="7" t="s">
        <v>9</v>
      </c>
      <c r="B15" s="7" t="s">
        <v>22</v>
      </c>
      <c r="C15" s="7">
        <v>59</v>
      </c>
      <c r="D15" s="7">
        <v>28</v>
      </c>
      <c r="E15" s="7">
        <v>83.9</v>
      </c>
      <c r="F15" s="7">
        <f t="shared" si="0"/>
        <v>54.07</v>
      </c>
      <c r="G15" s="7">
        <f>RANK(F15,$F$4:$F$21)</f>
        <v>7</v>
      </c>
      <c r="H15" s="7" t="s">
        <v>13</v>
      </c>
    </row>
    <row r="16" s="1" customFormat="1" customHeight="1" spans="1:8">
      <c r="A16" s="7" t="s">
        <v>9</v>
      </c>
      <c r="B16" s="7" t="s">
        <v>23</v>
      </c>
      <c r="C16" s="7">
        <v>65</v>
      </c>
      <c r="D16" s="7">
        <v>39</v>
      </c>
      <c r="E16" s="7">
        <v>76.8</v>
      </c>
      <c r="F16" s="7">
        <f t="shared" si="0"/>
        <v>58.14</v>
      </c>
      <c r="G16" s="7">
        <f>RANK(F16,$F$4:$F$21)</f>
        <v>5</v>
      </c>
      <c r="H16" s="7" t="s">
        <v>13</v>
      </c>
    </row>
    <row r="17" s="1" customFormat="1" customHeight="1" spans="1:8">
      <c r="A17" s="7" t="s">
        <v>9</v>
      </c>
      <c r="B17" s="7" t="s">
        <v>24</v>
      </c>
      <c r="C17" s="7">
        <v>58.5</v>
      </c>
      <c r="D17" s="7">
        <v>29</v>
      </c>
      <c r="E17" s="7">
        <v>70.4</v>
      </c>
      <c r="F17" s="7">
        <f t="shared" si="0"/>
        <v>50.27</v>
      </c>
      <c r="G17" s="7">
        <f>RANK(F17,$F$4:$F$21)</f>
        <v>14</v>
      </c>
      <c r="H17" s="7"/>
    </row>
    <row r="18" s="1" customFormat="1" customHeight="1" spans="1:8">
      <c r="A18" s="7" t="s">
        <v>9</v>
      </c>
      <c r="B18" s="7" t="s">
        <v>25</v>
      </c>
      <c r="C18" s="7">
        <v>49</v>
      </c>
      <c r="D18" s="7">
        <v>35</v>
      </c>
      <c r="E18" s="7">
        <v>80.2</v>
      </c>
      <c r="F18" s="7">
        <f t="shared" si="0"/>
        <v>52.76</v>
      </c>
      <c r="G18" s="7">
        <f>RANK(F18,$F$4:$F$21)</f>
        <v>10</v>
      </c>
      <c r="H18" s="7" t="s">
        <v>13</v>
      </c>
    </row>
    <row r="19" s="1" customFormat="1" customHeight="1" spans="1:8">
      <c r="A19" s="7" t="s">
        <v>9</v>
      </c>
      <c r="B19" s="7" t="s">
        <v>26</v>
      </c>
      <c r="C19" s="7">
        <v>58</v>
      </c>
      <c r="D19" s="7">
        <v>40</v>
      </c>
      <c r="E19" s="7">
        <v>87</v>
      </c>
      <c r="F19" s="7">
        <f t="shared" si="0"/>
        <v>59.5</v>
      </c>
      <c r="G19" s="7">
        <f>RANK(F19,$F$4:$F$21)</f>
        <v>4</v>
      </c>
      <c r="H19" s="7" t="s">
        <v>13</v>
      </c>
    </row>
    <row r="20" s="1" customFormat="1" customHeight="1" spans="1:8">
      <c r="A20" s="7" t="s">
        <v>9</v>
      </c>
      <c r="B20" s="7" t="s">
        <v>27</v>
      </c>
      <c r="C20" s="7">
        <v>69.5</v>
      </c>
      <c r="D20" s="7">
        <v>40</v>
      </c>
      <c r="E20" s="7">
        <v>84.6</v>
      </c>
      <c r="F20" s="7">
        <f t="shared" si="0"/>
        <v>62.23</v>
      </c>
      <c r="G20" s="7">
        <f>RANK(F20,$F$4:$F$21)</f>
        <v>1</v>
      </c>
      <c r="H20" s="7" t="s">
        <v>13</v>
      </c>
    </row>
    <row r="21" s="1" customFormat="1" customHeight="1" spans="1:8">
      <c r="A21" s="7" t="s">
        <v>9</v>
      </c>
      <c r="B21" s="7" t="s">
        <v>28</v>
      </c>
      <c r="C21" s="7">
        <v>48</v>
      </c>
      <c r="D21" s="7">
        <v>23</v>
      </c>
      <c r="E21" s="7">
        <v>65.2</v>
      </c>
      <c r="F21" s="7">
        <f t="shared" si="0"/>
        <v>43.16</v>
      </c>
      <c r="G21" s="7">
        <f>RANK(F21,$F$4:$F$21)</f>
        <v>18</v>
      </c>
      <c r="H21" s="7"/>
    </row>
    <row r="22" s="1" customFormat="1" customHeight="1" spans="1:8">
      <c r="A22" s="7" t="s">
        <v>29</v>
      </c>
      <c r="B22" s="7" t="s">
        <v>30</v>
      </c>
      <c r="C22" s="7">
        <v>52.5</v>
      </c>
      <c r="D22" s="7">
        <v>24</v>
      </c>
      <c r="E22" s="7">
        <v>83.7</v>
      </c>
      <c r="F22" s="7">
        <f t="shared" si="0"/>
        <v>50.46</v>
      </c>
      <c r="G22" s="7">
        <v>1</v>
      </c>
      <c r="H22" s="7" t="s">
        <v>13</v>
      </c>
    </row>
    <row r="23" s="1" customFormat="1" customHeight="1" spans="1:8">
      <c r="A23" s="7" t="s">
        <v>29</v>
      </c>
      <c r="B23" s="7" t="s">
        <v>31</v>
      </c>
      <c r="C23" s="7">
        <v>63.5</v>
      </c>
      <c r="D23" s="7">
        <v>18</v>
      </c>
      <c r="E23" s="7">
        <v>71.6</v>
      </c>
      <c r="F23" s="7">
        <f t="shared" si="0"/>
        <v>47.73</v>
      </c>
      <c r="G23" s="7">
        <v>2</v>
      </c>
      <c r="H23" s="7" t="s">
        <v>13</v>
      </c>
    </row>
    <row r="24" s="1" customFormat="1" customHeight="1" spans="1:8">
      <c r="A24" s="7" t="s">
        <v>32</v>
      </c>
      <c r="B24" s="7" t="s">
        <v>33</v>
      </c>
      <c r="C24" s="7">
        <v>73.5</v>
      </c>
      <c r="D24" s="7">
        <v>13</v>
      </c>
      <c r="E24" s="7">
        <v>77.9</v>
      </c>
      <c r="F24" s="7">
        <f t="shared" si="0"/>
        <v>50.62</v>
      </c>
      <c r="G24" s="7">
        <v>1</v>
      </c>
      <c r="H24" s="7" t="s">
        <v>13</v>
      </c>
    </row>
    <row r="25" s="1" customFormat="1" customHeight="1" spans="1:8">
      <c r="A25" s="7" t="s">
        <v>34</v>
      </c>
      <c r="B25" s="7" t="s">
        <v>35</v>
      </c>
      <c r="C25" s="7">
        <v>73</v>
      </c>
      <c r="D25" s="7">
        <v>35</v>
      </c>
      <c r="E25" s="7">
        <v>85.3</v>
      </c>
      <c r="F25" s="7">
        <f t="shared" si="0"/>
        <v>61.49</v>
      </c>
      <c r="G25" s="7">
        <v>1</v>
      </c>
      <c r="H25" s="7" t="s">
        <v>13</v>
      </c>
    </row>
    <row r="26" s="1" customFormat="1" customHeight="1" spans="1:8">
      <c r="A26" s="7" t="s">
        <v>34</v>
      </c>
      <c r="B26" s="7" t="s">
        <v>36</v>
      </c>
      <c r="C26" s="7">
        <v>72</v>
      </c>
      <c r="D26" s="7">
        <v>26</v>
      </c>
      <c r="E26" s="7">
        <v>86.5</v>
      </c>
      <c r="F26" s="7">
        <f t="shared" si="0"/>
        <v>57.95</v>
      </c>
      <c r="G26" s="7">
        <v>2</v>
      </c>
      <c r="H26" s="7"/>
    </row>
    <row r="27" ht="88" customHeight="1" spans="1:8">
      <c r="A27" s="11" t="s">
        <v>37</v>
      </c>
      <c r="B27" s="11"/>
      <c r="C27" s="11"/>
      <c r="D27" s="11"/>
      <c r="E27" s="11"/>
      <c r="F27" s="11"/>
      <c r="G27" s="11"/>
      <c r="H27" s="11"/>
    </row>
  </sheetData>
  <autoFilter ref="A3:XFD27">
    <sortState ref="3:27">
      <sortCondition ref="B3"/>
    </sortState>
    <extLst/>
  </autoFilter>
  <mergeCells count="10">
    <mergeCell ref="A1:H1"/>
    <mergeCell ref="A27:H27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5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opLeftCell="A15" workbookViewId="0">
      <selection activeCell="Q25" sqref="Q25"/>
    </sheetView>
  </sheetViews>
  <sheetFormatPr defaultColWidth="8.89166666666667" defaultRowHeight="34" customHeight="1"/>
  <cols>
    <col min="1" max="1" width="43.1" style="1" customWidth="1"/>
    <col min="2" max="2" width="12.8166666666667" style="1" customWidth="1"/>
    <col min="3" max="3" width="22.2666666666667" style="1" customWidth="1"/>
    <col min="4" max="4" width="12.225" style="3" customWidth="1"/>
    <col min="5" max="5" width="15.7" style="1" hidden="1" customWidth="1"/>
    <col min="6" max="10" width="11.6666666666667" style="1" hidden="1" customWidth="1"/>
    <col min="11" max="12" width="14.3333333333333" style="1" hidden="1" customWidth="1"/>
    <col min="13" max="13" width="25" style="4" hidden="1" customWidth="1"/>
    <col min="14" max="17" width="17.475" style="4" customWidth="1"/>
    <col min="18" max="16380" width="8.89166666666667" style="1"/>
  </cols>
  <sheetData>
    <row r="1" s="1" customFormat="1" customHeight="1" spans="1:17">
      <c r="A1" s="5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customHeight="1" spans="1:17">
      <c r="A2" s="6" t="s">
        <v>1</v>
      </c>
      <c r="B2" s="6" t="s">
        <v>39</v>
      </c>
      <c r="C2" s="6" t="s">
        <v>2</v>
      </c>
      <c r="D2" s="6" t="s">
        <v>40</v>
      </c>
      <c r="E2" s="6" t="s">
        <v>41</v>
      </c>
      <c r="F2" s="6"/>
      <c r="G2" s="6" t="s">
        <v>42</v>
      </c>
      <c r="H2" s="6"/>
      <c r="I2" s="6" t="s">
        <v>43</v>
      </c>
      <c r="J2" s="6"/>
      <c r="K2" s="6" t="s">
        <v>44</v>
      </c>
      <c r="L2" s="6"/>
      <c r="M2" s="6" t="s">
        <v>8</v>
      </c>
      <c r="N2" s="6" t="s">
        <v>3</v>
      </c>
      <c r="O2" s="6" t="s">
        <v>45</v>
      </c>
      <c r="P2" s="6" t="s">
        <v>46</v>
      </c>
      <c r="Q2" s="6" t="s">
        <v>47</v>
      </c>
    </row>
    <row r="3" s="1" customFormat="1" ht="47" customHeight="1" spans="1:17">
      <c r="A3" s="6"/>
      <c r="B3" s="6"/>
      <c r="C3" s="6"/>
      <c r="D3" s="6"/>
      <c r="E3" s="6" t="s">
        <v>48</v>
      </c>
      <c r="F3" s="6" t="s">
        <v>49</v>
      </c>
      <c r="G3" s="6" t="s">
        <v>48</v>
      </c>
      <c r="H3" s="6" t="s">
        <v>49</v>
      </c>
      <c r="I3" s="6" t="s">
        <v>48</v>
      </c>
      <c r="J3" s="6" t="s">
        <v>49</v>
      </c>
      <c r="K3" s="6" t="s">
        <v>48</v>
      </c>
      <c r="L3" s="6" t="s">
        <v>49</v>
      </c>
      <c r="M3" s="6"/>
      <c r="N3" s="6"/>
      <c r="O3" s="6"/>
      <c r="P3" s="6"/>
      <c r="Q3" s="6"/>
    </row>
    <row r="4" s="1" customFormat="1" customHeight="1" spans="1:17">
      <c r="A4" s="7" t="s">
        <v>9</v>
      </c>
      <c r="B4" s="7" t="s">
        <v>50</v>
      </c>
      <c r="C4" s="7" t="s">
        <v>10</v>
      </c>
      <c r="D4" s="8">
        <v>20</v>
      </c>
      <c r="E4" s="7" t="s">
        <v>51</v>
      </c>
      <c r="F4" s="7">
        <v>8</v>
      </c>
      <c r="G4" s="7">
        <v>225</v>
      </c>
      <c r="H4" s="7">
        <v>4</v>
      </c>
      <c r="I4" s="7">
        <v>7</v>
      </c>
      <c r="J4" s="7">
        <v>1</v>
      </c>
      <c r="K4" s="7" t="s">
        <v>52</v>
      </c>
      <c r="L4" s="7">
        <v>7</v>
      </c>
      <c r="M4" s="10"/>
      <c r="N4" s="10">
        <f>VLOOKUP(C4,[1]Sheet1!$U$2:$W$100,3,0)</f>
        <v>52.5</v>
      </c>
      <c r="O4" s="10">
        <f t="shared" ref="O4:O39" si="0">N4*0.3+D4*0.4</f>
        <v>23.75</v>
      </c>
      <c r="P4" s="10">
        <f>VLOOKUP(C4,[1]Sheet1!$U$2:$AG$110,12,0)</f>
        <v>17</v>
      </c>
      <c r="Q4" s="10" t="str">
        <f>VLOOKUP(C4,[1]Sheet1!$U$2:$AG$110,13,0)</f>
        <v>进入面试</v>
      </c>
    </row>
    <row r="5" s="1" customFormat="1" customHeight="1" spans="1:17">
      <c r="A5" s="7" t="s">
        <v>9</v>
      </c>
      <c r="B5" s="7" t="s">
        <v>53</v>
      </c>
      <c r="C5" s="7" t="s">
        <v>11</v>
      </c>
      <c r="D5" s="8">
        <v>27</v>
      </c>
      <c r="E5" s="7" t="s">
        <v>54</v>
      </c>
      <c r="F5" s="7">
        <v>6</v>
      </c>
      <c r="G5" s="7">
        <v>224</v>
      </c>
      <c r="H5" s="7">
        <v>4</v>
      </c>
      <c r="I5" s="7">
        <v>36</v>
      </c>
      <c r="J5" s="7">
        <v>8</v>
      </c>
      <c r="K5" s="7" t="s">
        <v>55</v>
      </c>
      <c r="L5" s="7">
        <v>9</v>
      </c>
      <c r="M5" s="10"/>
      <c r="N5" s="10">
        <f>VLOOKUP(C5,[1]Sheet1!$U$2:$W$100,3,0)</f>
        <v>54.5</v>
      </c>
      <c r="O5" s="10">
        <f t="shared" si="0"/>
        <v>27.15</v>
      </c>
      <c r="P5" s="10">
        <f>VLOOKUP(C5,[1]Sheet1!$U$2:$AG$110,12,0)</f>
        <v>14</v>
      </c>
      <c r="Q5" s="10" t="str">
        <f>VLOOKUP(C5,[1]Sheet1!$U$2:$AG$110,13,0)</f>
        <v>进入面试</v>
      </c>
    </row>
    <row r="6" s="1" customFormat="1" customHeight="1" spans="1:17">
      <c r="A6" s="7" t="s">
        <v>9</v>
      </c>
      <c r="B6" s="7" t="s">
        <v>56</v>
      </c>
      <c r="C6" s="7" t="s">
        <v>12</v>
      </c>
      <c r="D6" s="8">
        <v>20</v>
      </c>
      <c r="E6" s="7" t="s">
        <v>57</v>
      </c>
      <c r="F6" s="7">
        <v>1</v>
      </c>
      <c r="G6" s="7">
        <v>223</v>
      </c>
      <c r="H6" s="7">
        <v>4</v>
      </c>
      <c r="I6" s="7">
        <v>24</v>
      </c>
      <c r="J6" s="7">
        <v>6</v>
      </c>
      <c r="K6" s="7" t="s">
        <v>58</v>
      </c>
      <c r="L6" s="7">
        <v>9</v>
      </c>
      <c r="M6" s="10"/>
      <c r="N6" s="10">
        <f>VLOOKUP(C6,[1]Sheet1!$U$2:$W$100,3,0)</f>
        <v>61.5</v>
      </c>
      <c r="O6" s="10">
        <f t="shared" si="0"/>
        <v>26.45</v>
      </c>
      <c r="P6" s="10">
        <f>VLOOKUP(C6,[1]Sheet1!$U$2:$AG$110,12,0)</f>
        <v>15</v>
      </c>
      <c r="Q6" s="10" t="str">
        <f>VLOOKUP(C6,[1]Sheet1!$U$2:$AG$110,13,0)</f>
        <v>进入面试</v>
      </c>
    </row>
    <row r="7" s="1" customFormat="1" customHeight="1" spans="1:17">
      <c r="A7" s="7" t="s">
        <v>9</v>
      </c>
      <c r="B7" s="7" t="s">
        <v>59</v>
      </c>
      <c r="C7" s="7" t="s">
        <v>14</v>
      </c>
      <c r="D7" s="8">
        <v>32</v>
      </c>
      <c r="E7" s="7" t="s">
        <v>60</v>
      </c>
      <c r="F7" s="7">
        <v>5</v>
      </c>
      <c r="G7" s="7">
        <v>244</v>
      </c>
      <c r="H7" s="7">
        <v>8</v>
      </c>
      <c r="I7" s="7">
        <v>47</v>
      </c>
      <c r="J7" s="7">
        <v>10</v>
      </c>
      <c r="K7" s="7" t="s">
        <v>61</v>
      </c>
      <c r="L7" s="7">
        <v>9</v>
      </c>
      <c r="M7" s="10"/>
      <c r="N7" s="10">
        <f>VLOOKUP(C7,[1]Sheet1!$U$2:$W$100,3,0)</f>
        <v>60</v>
      </c>
      <c r="O7" s="10">
        <f t="shared" si="0"/>
        <v>30.8</v>
      </c>
      <c r="P7" s="10">
        <f>VLOOKUP(C7,[1]Sheet1!$U$2:$AG$110,12,0)</f>
        <v>7</v>
      </c>
      <c r="Q7" s="10" t="str">
        <f>VLOOKUP(C7,[1]Sheet1!$U$2:$AG$110,13,0)</f>
        <v>进入面试</v>
      </c>
    </row>
    <row r="8" s="1" customFormat="1" customHeight="1" spans="1:17">
      <c r="A8" s="7" t="s">
        <v>9</v>
      </c>
      <c r="B8" s="7" t="s">
        <v>62</v>
      </c>
      <c r="C8" s="7" t="s">
        <v>63</v>
      </c>
      <c r="D8" s="9">
        <f>F8+H8+J8+L8</f>
        <v>17</v>
      </c>
      <c r="E8" s="7" t="s">
        <v>64</v>
      </c>
      <c r="F8" s="7">
        <v>0</v>
      </c>
      <c r="G8" s="7">
        <v>216</v>
      </c>
      <c r="H8" s="7">
        <v>2</v>
      </c>
      <c r="I8" s="7">
        <v>28</v>
      </c>
      <c r="J8" s="7">
        <v>7</v>
      </c>
      <c r="K8" s="7" t="s">
        <v>65</v>
      </c>
      <c r="L8" s="7">
        <v>8</v>
      </c>
      <c r="M8" s="10" t="s">
        <v>66</v>
      </c>
      <c r="N8" s="10">
        <f>VLOOKUP(C8,[1]Sheet1!$U$2:$W$100,3,0)</f>
        <v>46.5</v>
      </c>
      <c r="O8" s="10">
        <f t="shared" si="0"/>
        <v>20.75</v>
      </c>
      <c r="P8" s="10" t="e">
        <f>VLOOKUP(C8,[1]Sheet1!$U$2:$AG$110,12,0)</f>
        <v>#N/A</v>
      </c>
      <c r="Q8" s="10" t="s">
        <v>67</v>
      </c>
    </row>
    <row r="9" s="1" customFormat="1" customHeight="1" spans="1:17">
      <c r="A9" s="7" t="s">
        <v>9</v>
      </c>
      <c r="B9" s="7" t="s">
        <v>68</v>
      </c>
      <c r="C9" s="7" t="s">
        <v>69</v>
      </c>
      <c r="D9" s="8">
        <v>0</v>
      </c>
      <c r="E9" s="7" t="s">
        <v>70</v>
      </c>
      <c r="F9" s="7" t="s">
        <v>70</v>
      </c>
      <c r="G9" s="7" t="s">
        <v>70</v>
      </c>
      <c r="H9" s="7" t="s">
        <v>70</v>
      </c>
      <c r="I9" s="7" t="s">
        <v>70</v>
      </c>
      <c r="J9" s="7" t="s">
        <v>70</v>
      </c>
      <c r="K9" s="7" t="s">
        <v>70</v>
      </c>
      <c r="L9" s="7" t="s">
        <v>70</v>
      </c>
      <c r="M9" s="10"/>
      <c r="N9" s="10">
        <f>VLOOKUP(C9,[1]Sheet1!$U$2:$W$100,3,0)</f>
        <v>47.5</v>
      </c>
      <c r="O9" s="10">
        <f t="shared" si="0"/>
        <v>14.25</v>
      </c>
      <c r="P9" s="10" t="e">
        <f>VLOOKUP(C9,[1]Sheet1!$U$2:$AG$110,12,0)</f>
        <v>#N/A</v>
      </c>
      <c r="Q9" s="10"/>
    </row>
    <row r="10" s="1" customFormat="1" customHeight="1" spans="1:17">
      <c r="A10" s="7" t="s">
        <v>9</v>
      </c>
      <c r="B10" s="7" t="s">
        <v>71</v>
      </c>
      <c r="C10" s="7" t="s">
        <v>15</v>
      </c>
      <c r="D10" s="8">
        <v>40</v>
      </c>
      <c r="E10" s="7" t="s">
        <v>72</v>
      </c>
      <c r="F10" s="7">
        <v>5</v>
      </c>
      <c r="G10" s="7">
        <v>275</v>
      </c>
      <c r="H10" s="7">
        <v>14</v>
      </c>
      <c r="I10" s="7">
        <v>55</v>
      </c>
      <c r="J10" s="7">
        <v>12</v>
      </c>
      <c r="K10" s="7" t="s">
        <v>73</v>
      </c>
      <c r="L10" s="7">
        <v>14</v>
      </c>
      <c r="M10" s="10"/>
      <c r="N10" s="10">
        <f>VLOOKUP(C10,[1]Sheet1!$U$2:$W$100,3,0)</f>
        <v>49</v>
      </c>
      <c r="O10" s="10">
        <f t="shared" si="0"/>
        <v>30.7</v>
      </c>
      <c r="P10" s="10">
        <f>VLOOKUP(C10,[1]Sheet1!$U$2:$AG$110,12,0)</f>
        <v>8</v>
      </c>
      <c r="Q10" s="10" t="str">
        <f>VLOOKUP(C10,[1]Sheet1!$U$2:$AG$110,13,0)</f>
        <v>进入面试</v>
      </c>
    </row>
    <row r="11" s="1" customFormat="1" customHeight="1" spans="1:17">
      <c r="A11" s="7" t="s">
        <v>9</v>
      </c>
      <c r="B11" s="7" t="s">
        <v>74</v>
      </c>
      <c r="C11" s="7" t="s">
        <v>16</v>
      </c>
      <c r="D11" s="8">
        <v>34</v>
      </c>
      <c r="E11" s="7" t="s">
        <v>75</v>
      </c>
      <c r="F11" s="7">
        <v>9</v>
      </c>
      <c r="G11" s="7">
        <v>225</v>
      </c>
      <c r="H11" s="7">
        <v>4</v>
      </c>
      <c r="I11" s="7">
        <v>27</v>
      </c>
      <c r="J11" s="7">
        <v>7</v>
      </c>
      <c r="K11" s="7" t="s">
        <v>76</v>
      </c>
      <c r="L11" s="7">
        <v>14</v>
      </c>
      <c r="M11" s="10"/>
      <c r="N11" s="10">
        <f>VLOOKUP(C11,[1]Sheet1!$U$2:$W$100,3,0)</f>
        <v>67</v>
      </c>
      <c r="O11" s="10">
        <f t="shared" si="0"/>
        <v>33.7</v>
      </c>
      <c r="P11" s="10">
        <f>VLOOKUP(C11,[1]Sheet1!$U$2:$AG$110,12,0)</f>
        <v>5</v>
      </c>
      <c r="Q11" s="10" t="str">
        <f>VLOOKUP(C11,[1]Sheet1!$U$2:$AG$110,13,0)</f>
        <v>进入面试</v>
      </c>
    </row>
    <row r="12" s="1" customFormat="1" customHeight="1" spans="1:17">
      <c r="A12" s="7" t="s">
        <v>9</v>
      </c>
      <c r="B12" s="7" t="s">
        <v>77</v>
      </c>
      <c r="C12" s="7" t="s">
        <v>17</v>
      </c>
      <c r="D12" s="8">
        <v>35</v>
      </c>
      <c r="E12" s="7" t="s">
        <v>78</v>
      </c>
      <c r="F12" s="7">
        <v>10</v>
      </c>
      <c r="G12" s="7">
        <v>230</v>
      </c>
      <c r="H12" s="7">
        <v>5</v>
      </c>
      <c r="I12" s="7">
        <v>59</v>
      </c>
      <c r="J12" s="7">
        <v>12</v>
      </c>
      <c r="K12" s="7" t="s">
        <v>79</v>
      </c>
      <c r="L12" s="7">
        <v>8</v>
      </c>
      <c r="M12" s="10"/>
      <c r="N12" s="10">
        <f>VLOOKUP(C12,[1]Sheet1!$U$2:$W$100,3,0)</f>
        <v>67.5</v>
      </c>
      <c r="O12" s="10">
        <f t="shared" si="0"/>
        <v>34.25</v>
      </c>
      <c r="P12" s="10">
        <f>VLOOKUP(C12,[1]Sheet1!$U$2:$AG$110,12,0)</f>
        <v>4</v>
      </c>
      <c r="Q12" s="10" t="str">
        <f>VLOOKUP(C12,[1]Sheet1!$U$2:$AG$110,13,0)</f>
        <v>进入面试</v>
      </c>
    </row>
    <row r="13" s="1" customFormat="1" customHeight="1" spans="1:17">
      <c r="A13" s="7" t="s">
        <v>9</v>
      </c>
      <c r="B13" s="7" t="s">
        <v>80</v>
      </c>
      <c r="C13" s="7" t="s">
        <v>18</v>
      </c>
      <c r="D13" s="8">
        <v>40</v>
      </c>
      <c r="E13" s="7" t="s">
        <v>81</v>
      </c>
      <c r="F13" s="7">
        <v>10</v>
      </c>
      <c r="G13" s="7">
        <v>244</v>
      </c>
      <c r="H13" s="7">
        <v>8</v>
      </c>
      <c r="I13" s="7">
        <v>50</v>
      </c>
      <c r="J13" s="7">
        <v>11</v>
      </c>
      <c r="K13" s="7" t="s">
        <v>82</v>
      </c>
      <c r="L13" s="7">
        <v>13</v>
      </c>
      <c r="M13" s="10"/>
      <c r="N13" s="10">
        <f>VLOOKUP(C13,[1]Sheet1!$U$2:$W$100,3,0)</f>
        <v>67.5</v>
      </c>
      <c r="O13" s="10">
        <f t="shared" si="0"/>
        <v>36.25</v>
      </c>
      <c r="P13" s="10">
        <f>VLOOKUP(C13,[1]Sheet1!$U$2:$AG$110,12,0)</f>
        <v>2</v>
      </c>
      <c r="Q13" s="10" t="str">
        <f>VLOOKUP(C13,[1]Sheet1!$U$2:$AG$110,13,0)</f>
        <v>进入面试</v>
      </c>
    </row>
    <row r="14" s="1" customFormat="1" customHeight="1" spans="1:17">
      <c r="A14" s="7" t="s">
        <v>9</v>
      </c>
      <c r="B14" s="7" t="s">
        <v>83</v>
      </c>
      <c r="C14" s="7" t="s">
        <v>19</v>
      </c>
      <c r="D14" s="8">
        <v>28</v>
      </c>
      <c r="E14" s="7" t="s">
        <v>75</v>
      </c>
      <c r="F14" s="7">
        <v>9</v>
      </c>
      <c r="G14" s="7">
        <v>205</v>
      </c>
      <c r="H14" s="7">
        <v>1</v>
      </c>
      <c r="I14" s="7">
        <v>40</v>
      </c>
      <c r="J14" s="7">
        <v>9</v>
      </c>
      <c r="K14" s="7" t="s">
        <v>84</v>
      </c>
      <c r="L14" s="7">
        <v>9</v>
      </c>
      <c r="M14" s="10"/>
      <c r="N14" s="10">
        <f>VLOOKUP(C14,[1]Sheet1!$U$2:$W$100,3,0)</f>
        <v>63</v>
      </c>
      <c r="O14" s="10">
        <f t="shared" si="0"/>
        <v>30.1</v>
      </c>
      <c r="P14" s="10">
        <f>VLOOKUP(C14,[1]Sheet1!$U$2:$AG$110,12,0)</f>
        <v>9</v>
      </c>
      <c r="Q14" s="10" t="str">
        <f>VLOOKUP(C14,[1]Sheet1!$U$2:$AG$110,13,0)</f>
        <v>进入面试</v>
      </c>
    </row>
    <row r="15" s="1" customFormat="1" customHeight="1" spans="1:17">
      <c r="A15" s="7" t="s">
        <v>9</v>
      </c>
      <c r="B15" s="7" t="s">
        <v>85</v>
      </c>
      <c r="C15" s="7" t="s">
        <v>86</v>
      </c>
      <c r="D15" s="9">
        <f>F15+H15+J15+L15</f>
        <v>5</v>
      </c>
      <c r="E15" s="7">
        <v>0</v>
      </c>
      <c r="F15" s="7">
        <v>0</v>
      </c>
      <c r="G15" s="7">
        <v>180</v>
      </c>
      <c r="H15" s="7">
        <v>0</v>
      </c>
      <c r="I15" s="7">
        <v>20</v>
      </c>
      <c r="J15" s="7">
        <v>5</v>
      </c>
      <c r="K15" s="7">
        <v>0</v>
      </c>
      <c r="L15" s="7">
        <v>0</v>
      </c>
      <c r="M15" s="10" t="s">
        <v>87</v>
      </c>
      <c r="N15" s="10">
        <f>VLOOKUP(C15,[1]Sheet1!$U$2:$W$100,3,0)</f>
        <v>57</v>
      </c>
      <c r="O15" s="10">
        <f t="shared" si="0"/>
        <v>19.1</v>
      </c>
      <c r="P15" s="10" t="e">
        <f>VLOOKUP(C15,[1]Sheet1!$U$2:$AG$110,12,0)</f>
        <v>#N/A</v>
      </c>
      <c r="Q15" s="10" t="s">
        <v>67</v>
      </c>
    </row>
    <row r="16" s="1" customFormat="1" customHeight="1" spans="1:17">
      <c r="A16" s="7" t="s">
        <v>9</v>
      </c>
      <c r="B16" s="7" t="s">
        <v>88</v>
      </c>
      <c r="C16" s="7" t="s">
        <v>89</v>
      </c>
      <c r="D16" s="8">
        <v>0</v>
      </c>
      <c r="E16" s="7" t="s">
        <v>70</v>
      </c>
      <c r="F16" s="7" t="s">
        <v>70</v>
      </c>
      <c r="G16" s="7" t="s">
        <v>70</v>
      </c>
      <c r="H16" s="7" t="s">
        <v>70</v>
      </c>
      <c r="I16" s="7" t="s">
        <v>70</v>
      </c>
      <c r="J16" s="7" t="s">
        <v>70</v>
      </c>
      <c r="K16" s="7" t="s">
        <v>70</v>
      </c>
      <c r="L16" s="7" t="s">
        <v>70</v>
      </c>
      <c r="M16" s="10"/>
      <c r="N16" s="10">
        <f>VLOOKUP(C16,[1]Sheet1!$U$2:$W$100,3,0)</f>
        <v>37</v>
      </c>
      <c r="O16" s="10">
        <f t="shared" si="0"/>
        <v>11.1</v>
      </c>
      <c r="P16" s="10" t="e">
        <f>VLOOKUP(C16,[1]Sheet1!$U$2:$AG$110,12,0)</f>
        <v>#N/A</v>
      </c>
      <c r="Q16" s="10" t="e">
        <f>VLOOKUP(C16,[1]Sheet1!$U$2:$AG$110,13,0)</f>
        <v>#N/A</v>
      </c>
    </row>
    <row r="17" s="1" customFormat="1" customHeight="1" spans="1:17">
      <c r="A17" s="7" t="s">
        <v>9</v>
      </c>
      <c r="B17" s="7" t="s">
        <v>90</v>
      </c>
      <c r="C17" s="7" t="s">
        <v>20</v>
      </c>
      <c r="D17" s="8">
        <v>16</v>
      </c>
      <c r="E17" s="7" t="s">
        <v>91</v>
      </c>
      <c r="F17" s="7">
        <v>1</v>
      </c>
      <c r="G17" s="7">
        <v>216</v>
      </c>
      <c r="H17" s="7">
        <v>2</v>
      </c>
      <c r="I17" s="7">
        <v>20</v>
      </c>
      <c r="J17" s="7">
        <v>5</v>
      </c>
      <c r="K17" s="7" t="s">
        <v>92</v>
      </c>
      <c r="L17" s="7">
        <v>8</v>
      </c>
      <c r="M17" s="10"/>
      <c r="N17" s="10">
        <f>VLOOKUP(C17,[1]Sheet1!$U$2:$W$100,3,0)</f>
        <v>64</v>
      </c>
      <c r="O17" s="10">
        <f t="shared" si="0"/>
        <v>25.6</v>
      </c>
      <c r="P17" s="10">
        <f>VLOOKUP(C17,[1]Sheet1!$U$2:$AG$110,12,0)</f>
        <v>16</v>
      </c>
      <c r="Q17" s="10" t="str">
        <f>VLOOKUP(C17,[1]Sheet1!$U$2:$AG$110,13,0)</f>
        <v>进入面试</v>
      </c>
    </row>
    <row r="18" s="1" customFormat="1" customHeight="1" spans="1:17">
      <c r="A18" s="7" t="s">
        <v>9</v>
      </c>
      <c r="B18" s="7" t="s">
        <v>93</v>
      </c>
      <c r="C18" s="7" t="s">
        <v>21</v>
      </c>
      <c r="D18" s="8">
        <v>31</v>
      </c>
      <c r="E18" s="7" t="s">
        <v>94</v>
      </c>
      <c r="F18" s="7">
        <v>6</v>
      </c>
      <c r="G18" s="7">
        <v>225</v>
      </c>
      <c r="H18" s="7">
        <v>4</v>
      </c>
      <c r="I18" s="7">
        <v>60</v>
      </c>
      <c r="J18" s="7">
        <v>13</v>
      </c>
      <c r="K18" s="7" t="s">
        <v>95</v>
      </c>
      <c r="L18" s="7">
        <v>8</v>
      </c>
      <c r="M18" s="10"/>
      <c r="N18" s="10">
        <f>VLOOKUP(C18,[1]Sheet1!$U$2:$W$100,3,0)</f>
        <v>51.5</v>
      </c>
      <c r="O18" s="10">
        <f t="shared" si="0"/>
        <v>27.85</v>
      </c>
      <c r="P18" s="10">
        <f>VLOOKUP(C18,[1]Sheet1!$U$2:$AG$110,12,0)</f>
        <v>13</v>
      </c>
      <c r="Q18" s="10" t="str">
        <f>VLOOKUP(C18,[1]Sheet1!$U$2:$AG$110,13,0)</f>
        <v>进入面试</v>
      </c>
    </row>
    <row r="19" s="1" customFormat="1" customHeight="1" spans="1:17">
      <c r="A19" s="7" t="s">
        <v>9</v>
      </c>
      <c r="B19" s="7" t="s">
        <v>96</v>
      </c>
      <c r="C19" s="7" t="s">
        <v>22</v>
      </c>
      <c r="D19" s="8">
        <v>28</v>
      </c>
      <c r="E19" s="7" t="s">
        <v>97</v>
      </c>
      <c r="F19" s="7">
        <v>1</v>
      </c>
      <c r="G19" s="7">
        <v>240</v>
      </c>
      <c r="H19" s="7">
        <v>7</v>
      </c>
      <c r="I19" s="7">
        <v>48</v>
      </c>
      <c r="J19" s="7">
        <v>11</v>
      </c>
      <c r="K19" s="7" t="s">
        <v>98</v>
      </c>
      <c r="L19" s="7">
        <v>9</v>
      </c>
      <c r="M19" s="10"/>
      <c r="N19" s="10">
        <f>VLOOKUP(C19,[1]Sheet1!$U$2:$W$100,3,0)</f>
        <v>59</v>
      </c>
      <c r="O19" s="10">
        <f t="shared" si="0"/>
        <v>28.9</v>
      </c>
      <c r="P19" s="10">
        <f>VLOOKUP(C19,[1]Sheet1!$U$2:$AG$110,12,0)</f>
        <v>11</v>
      </c>
      <c r="Q19" s="10" t="str">
        <f>VLOOKUP(C19,[1]Sheet1!$U$2:$AG$110,13,0)</f>
        <v>进入面试</v>
      </c>
    </row>
    <row r="20" s="1" customFormat="1" customHeight="1" spans="1:17">
      <c r="A20" s="7" t="s">
        <v>9</v>
      </c>
      <c r="B20" s="7" t="s">
        <v>99</v>
      </c>
      <c r="C20" s="7" t="s">
        <v>23</v>
      </c>
      <c r="D20" s="8">
        <v>39</v>
      </c>
      <c r="E20" s="7" t="s">
        <v>100</v>
      </c>
      <c r="F20" s="7">
        <v>7</v>
      </c>
      <c r="G20" s="7">
        <v>246</v>
      </c>
      <c r="H20" s="7">
        <v>8</v>
      </c>
      <c r="I20" s="7">
        <v>60</v>
      </c>
      <c r="J20" s="7">
        <v>13</v>
      </c>
      <c r="K20" s="7" t="s">
        <v>101</v>
      </c>
      <c r="L20" s="7">
        <v>11</v>
      </c>
      <c r="M20" s="10"/>
      <c r="N20" s="10">
        <f>VLOOKUP(C20,[1]Sheet1!$U$2:$W$100,3,0)</f>
        <v>65</v>
      </c>
      <c r="O20" s="10">
        <f t="shared" si="0"/>
        <v>35.1</v>
      </c>
      <c r="P20" s="10">
        <f>VLOOKUP(C20,[1]Sheet1!$U$2:$AG$110,12,0)</f>
        <v>3</v>
      </c>
      <c r="Q20" s="10" t="str">
        <f>VLOOKUP(C20,[1]Sheet1!$U$2:$AG$110,13,0)</f>
        <v>进入面试</v>
      </c>
    </row>
    <row r="21" s="1" customFormat="1" customHeight="1" spans="1:17">
      <c r="A21" s="7" t="s">
        <v>9</v>
      </c>
      <c r="B21" s="7" t="s">
        <v>102</v>
      </c>
      <c r="C21" s="7" t="s">
        <v>24</v>
      </c>
      <c r="D21" s="8">
        <v>29</v>
      </c>
      <c r="E21" s="7" t="s">
        <v>103</v>
      </c>
      <c r="F21" s="7">
        <v>4</v>
      </c>
      <c r="G21" s="7">
        <v>244</v>
      </c>
      <c r="H21" s="7">
        <v>8</v>
      </c>
      <c r="I21" s="7">
        <v>40</v>
      </c>
      <c r="J21" s="7">
        <v>9</v>
      </c>
      <c r="K21" s="7" t="s">
        <v>104</v>
      </c>
      <c r="L21" s="7">
        <v>8</v>
      </c>
      <c r="M21" s="10"/>
      <c r="N21" s="10">
        <f>VLOOKUP(C21,[1]Sheet1!$U$2:$W$100,3,0)</f>
        <v>58.5</v>
      </c>
      <c r="O21" s="10">
        <f t="shared" si="0"/>
        <v>29.15</v>
      </c>
      <c r="P21" s="10">
        <f>VLOOKUP(C21,[1]Sheet1!$U$2:$AG$110,12,0)</f>
        <v>10</v>
      </c>
      <c r="Q21" s="10" t="str">
        <f>VLOOKUP(C21,[1]Sheet1!$U$2:$AG$110,13,0)</f>
        <v>进入面试</v>
      </c>
    </row>
    <row r="22" s="1" customFormat="1" customHeight="1" spans="1:17">
      <c r="A22" s="7" t="s">
        <v>9</v>
      </c>
      <c r="B22" s="7" t="s">
        <v>105</v>
      </c>
      <c r="C22" s="7" t="s">
        <v>25</v>
      </c>
      <c r="D22" s="8">
        <v>35</v>
      </c>
      <c r="E22" s="7" t="s">
        <v>106</v>
      </c>
      <c r="F22" s="7">
        <v>8</v>
      </c>
      <c r="G22" s="7">
        <v>230</v>
      </c>
      <c r="H22" s="7">
        <v>5</v>
      </c>
      <c r="I22" s="7">
        <v>53</v>
      </c>
      <c r="J22" s="7">
        <v>11</v>
      </c>
      <c r="K22" s="7" t="s">
        <v>107</v>
      </c>
      <c r="L22" s="7">
        <v>11</v>
      </c>
      <c r="M22" s="10"/>
      <c r="N22" s="10">
        <f>VLOOKUP(C22,[1]Sheet1!$U$2:$W$100,3,0)</f>
        <v>49</v>
      </c>
      <c r="O22" s="10">
        <f t="shared" si="0"/>
        <v>28.7</v>
      </c>
      <c r="P22" s="10">
        <f>VLOOKUP(C22,[1]Sheet1!$U$2:$AG$110,12,0)</f>
        <v>12</v>
      </c>
      <c r="Q22" s="10" t="str">
        <f>VLOOKUP(C22,[1]Sheet1!$U$2:$AG$110,13,0)</f>
        <v>进入面试</v>
      </c>
    </row>
    <row r="23" s="1" customFormat="1" customHeight="1" spans="1:17">
      <c r="A23" s="7" t="s">
        <v>9</v>
      </c>
      <c r="B23" s="7" t="s">
        <v>108</v>
      </c>
      <c r="C23" s="7" t="s">
        <v>26</v>
      </c>
      <c r="D23" s="8">
        <v>40</v>
      </c>
      <c r="E23" s="7" t="s">
        <v>109</v>
      </c>
      <c r="F23" s="7">
        <v>12</v>
      </c>
      <c r="G23" s="7">
        <v>243</v>
      </c>
      <c r="H23" s="7">
        <v>8</v>
      </c>
      <c r="I23" s="7">
        <v>49</v>
      </c>
      <c r="J23" s="7">
        <v>11</v>
      </c>
      <c r="K23" s="7" t="s">
        <v>110</v>
      </c>
      <c r="L23" s="7">
        <v>10</v>
      </c>
      <c r="M23" s="10"/>
      <c r="N23" s="10">
        <f>VLOOKUP(C23,[1]Sheet1!$U$2:$W$100,3,0)</f>
        <v>58</v>
      </c>
      <c r="O23" s="10">
        <f t="shared" si="0"/>
        <v>33.4</v>
      </c>
      <c r="P23" s="10">
        <f>VLOOKUP(C23,[1]Sheet1!$U$2:$AG$110,12,0)</f>
        <v>6</v>
      </c>
      <c r="Q23" s="10" t="str">
        <f>VLOOKUP(C23,[1]Sheet1!$U$2:$AG$110,13,0)</f>
        <v>进入面试</v>
      </c>
    </row>
    <row r="24" s="1" customFormat="1" customHeight="1" spans="1:17">
      <c r="A24" s="7" t="s">
        <v>9</v>
      </c>
      <c r="B24" s="7" t="s">
        <v>111</v>
      </c>
      <c r="C24" s="7" t="s">
        <v>112</v>
      </c>
      <c r="D24" s="8">
        <v>0</v>
      </c>
      <c r="E24" s="7" t="s">
        <v>70</v>
      </c>
      <c r="F24" s="7" t="s">
        <v>70</v>
      </c>
      <c r="G24" s="7" t="s">
        <v>70</v>
      </c>
      <c r="H24" s="7" t="s">
        <v>70</v>
      </c>
      <c r="I24" s="7" t="s">
        <v>70</v>
      </c>
      <c r="J24" s="7" t="s">
        <v>70</v>
      </c>
      <c r="K24" s="7" t="s">
        <v>70</v>
      </c>
      <c r="L24" s="7" t="s">
        <v>70</v>
      </c>
      <c r="M24" s="10"/>
      <c r="N24" s="10">
        <f>VLOOKUP(C24,[1]Sheet1!$U$2:$W$100,3,0)</f>
        <v>49</v>
      </c>
      <c r="O24" s="10">
        <f t="shared" si="0"/>
        <v>14.7</v>
      </c>
      <c r="P24" s="10" t="e">
        <f>VLOOKUP(C24,[1]Sheet1!$U$2:$AG$110,12,0)</f>
        <v>#N/A</v>
      </c>
      <c r="Q24" s="10" t="e">
        <f>VLOOKUP(C24,[1]Sheet1!$U$2:$AG$110,13,0)</f>
        <v>#N/A</v>
      </c>
    </row>
    <row r="25" s="1" customFormat="1" customHeight="1" spans="1:17">
      <c r="A25" s="7" t="s">
        <v>9</v>
      </c>
      <c r="B25" s="7" t="s">
        <v>113</v>
      </c>
      <c r="C25" s="7" t="s">
        <v>114</v>
      </c>
      <c r="D25" s="8">
        <v>20</v>
      </c>
      <c r="E25" s="7" t="s">
        <v>115</v>
      </c>
      <c r="F25" s="7">
        <v>1</v>
      </c>
      <c r="G25" s="7">
        <v>207</v>
      </c>
      <c r="H25" s="7">
        <v>1</v>
      </c>
      <c r="I25" s="7">
        <v>39</v>
      </c>
      <c r="J25" s="7">
        <v>9</v>
      </c>
      <c r="K25" s="7" t="s">
        <v>84</v>
      </c>
      <c r="L25" s="7">
        <v>9</v>
      </c>
      <c r="M25" s="10"/>
      <c r="N25" s="10">
        <f>VLOOKUP(C25,[1]Sheet1!$U$2:$W$100,3,0)</f>
        <v>40</v>
      </c>
      <c r="O25" s="10">
        <f t="shared" si="0"/>
        <v>20</v>
      </c>
      <c r="P25" s="10" t="e">
        <f>VLOOKUP(C25,[1]Sheet1!$U$2:$AG$110,12,0)</f>
        <v>#N/A</v>
      </c>
      <c r="Q25" s="10" t="e">
        <f>VLOOKUP(C25,[1]Sheet1!$U$2:$AG$110,13,0)</f>
        <v>#N/A</v>
      </c>
    </row>
    <row r="26" s="1" customFormat="1" customHeight="1" spans="1:17">
      <c r="A26" s="7" t="s">
        <v>9</v>
      </c>
      <c r="B26" s="7" t="s">
        <v>116</v>
      </c>
      <c r="C26" s="7" t="s">
        <v>27</v>
      </c>
      <c r="D26" s="8">
        <v>40</v>
      </c>
      <c r="E26" s="7" t="s">
        <v>117</v>
      </c>
      <c r="F26" s="7">
        <v>9</v>
      </c>
      <c r="G26" s="7">
        <v>238</v>
      </c>
      <c r="H26" s="7">
        <v>7</v>
      </c>
      <c r="I26" s="7">
        <v>68</v>
      </c>
      <c r="J26" s="7">
        <v>14</v>
      </c>
      <c r="K26" s="7" t="s">
        <v>101</v>
      </c>
      <c r="L26" s="7">
        <v>11</v>
      </c>
      <c r="M26" s="10"/>
      <c r="N26" s="10">
        <f>VLOOKUP(C26,[1]Sheet1!$U$2:$W$100,3,0)</f>
        <v>69.5</v>
      </c>
      <c r="O26" s="10">
        <f t="shared" si="0"/>
        <v>36.85</v>
      </c>
      <c r="P26" s="10">
        <f>VLOOKUP(C26,[1]Sheet1!$U$2:$AG$110,12,0)</f>
        <v>1</v>
      </c>
      <c r="Q26" s="10" t="str">
        <f>VLOOKUP(C26,[1]Sheet1!$U$2:$AG$110,13,0)</f>
        <v>进入面试</v>
      </c>
    </row>
    <row r="27" s="1" customFormat="1" customHeight="1" spans="1:17">
      <c r="A27" s="7" t="s">
        <v>9</v>
      </c>
      <c r="B27" s="7" t="s">
        <v>118</v>
      </c>
      <c r="C27" s="7" t="s">
        <v>28</v>
      </c>
      <c r="D27" s="8">
        <v>23</v>
      </c>
      <c r="E27" s="7" t="s">
        <v>119</v>
      </c>
      <c r="F27" s="7">
        <v>3</v>
      </c>
      <c r="G27" s="7">
        <v>220</v>
      </c>
      <c r="H27" s="7">
        <v>3</v>
      </c>
      <c r="I27" s="7">
        <v>45</v>
      </c>
      <c r="J27" s="7">
        <v>10</v>
      </c>
      <c r="K27" s="7" t="s">
        <v>120</v>
      </c>
      <c r="L27" s="7">
        <v>7</v>
      </c>
      <c r="M27" s="10"/>
      <c r="N27" s="10">
        <f>VLOOKUP(C27,[1]Sheet1!$U$2:$W$100,3,0)</f>
        <v>48</v>
      </c>
      <c r="O27" s="10">
        <f t="shared" si="0"/>
        <v>23.6</v>
      </c>
      <c r="P27" s="10">
        <f>VLOOKUP(C27,[1]Sheet1!$U$2:$AG$110,12,0)</f>
        <v>18</v>
      </c>
      <c r="Q27" s="10" t="str">
        <f>VLOOKUP(C27,[1]Sheet1!$U$2:$AG$110,13,0)</f>
        <v>进入面试</v>
      </c>
    </row>
    <row r="28" s="1" customFormat="1" customHeight="1" spans="1:17">
      <c r="A28" s="7" t="s">
        <v>29</v>
      </c>
      <c r="B28" s="7" t="s">
        <v>121</v>
      </c>
      <c r="C28" s="7" t="s">
        <v>30</v>
      </c>
      <c r="D28" s="8">
        <v>24</v>
      </c>
      <c r="E28" s="7" t="s">
        <v>122</v>
      </c>
      <c r="F28" s="7">
        <v>1</v>
      </c>
      <c r="G28" s="7">
        <v>255</v>
      </c>
      <c r="H28" s="7">
        <v>10</v>
      </c>
      <c r="I28" s="7">
        <v>35</v>
      </c>
      <c r="J28" s="7">
        <v>8</v>
      </c>
      <c r="K28" s="7" t="s">
        <v>123</v>
      </c>
      <c r="L28" s="7">
        <v>5</v>
      </c>
      <c r="M28" s="10"/>
      <c r="N28" s="10">
        <f>VLOOKUP(C28,[1]Sheet1!$U$2:$W$100,3,0)</f>
        <v>52.5</v>
      </c>
      <c r="O28" s="10">
        <f t="shared" si="0"/>
        <v>25.35</v>
      </c>
      <c r="P28" s="10">
        <f>VLOOKUP(C28,[1]Sheet1!$U$2:$AG$110,12,0)</f>
        <v>3</v>
      </c>
      <c r="Q28" s="10" t="str">
        <f>VLOOKUP(C28,[1]Sheet1!$U$2:$AG$110,13,0)</f>
        <v>进入面试</v>
      </c>
    </row>
    <row r="29" s="1" customFormat="1" customHeight="1" spans="1:17">
      <c r="A29" s="7" t="s">
        <v>29</v>
      </c>
      <c r="B29" s="7" t="s">
        <v>124</v>
      </c>
      <c r="C29" s="7" t="s">
        <v>31</v>
      </c>
      <c r="D29" s="8">
        <v>18</v>
      </c>
      <c r="E29" s="7" t="s">
        <v>125</v>
      </c>
      <c r="F29" s="7">
        <v>1</v>
      </c>
      <c r="G29" s="7">
        <v>212</v>
      </c>
      <c r="H29" s="7">
        <v>1</v>
      </c>
      <c r="I29" s="7">
        <v>40</v>
      </c>
      <c r="J29" s="7">
        <v>9</v>
      </c>
      <c r="K29" s="7" t="s">
        <v>126</v>
      </c>
      <c r="L29" s="7">
        <v>7</v>
      </c>
      <c r="M29" s="10"/>
      <c r="N29" s="10">
        <f>VLOOKUP(C29,[1]Sheet1!$U$2:$W$100,3,0)</f>
        <v>63.5</v>
      </c>
      <c r="O29" s="10">
        <f t="shared" si="0"/>
        <v>26.25</v>
      </c>
      <c r="P29" s="10">
        <f>VLOOKUP(C29,[1]Sheet1!$U$2:$AG$110,12,0)</f>
        <v>1</v>
      </c>
      <c r="Q29" s="10" t="str">
        <f>VLOOKUP(C29,[1]Sheet1!$U$2:$AG$110,13,0)</f>
        <v>进入面试</v>
      </c>
    </row>
    <row r="30" s="1" customFormat="1" customHeight="1" spans="1:17">
      <c r="A30" s="7" t="s">
        <v>29</v>
      </c>
      <c r="B30" s="7" t="s">
        <v>127</v>
      </c>
      <c r="C30" s="7" t="s">
        <v>128</v>
      </c>
      <c r="D30" s="9">
        <f t="shared" ref="D30:D36" si="1">F30+H30+J30+L30</f>
        <v>11</v>
      </c>
      <c r="E30" s="7" t="s">
        <v>129</v>
      </c>
      <c r="F30" s="7">
        <v>0</v>
      </c>
      <c r="G30" s="7">
        <v>200</v>
      </c>
      <c r="H30" s="7">
        <v>0</v>
      </c>
      <c r="I30" s="7">
        <v>21</v>
      </c>
      <c r="J30" s="7">
        <v>5</v>
      </c>
      <c r="K30" s="7" t="s">
        <v>130</v>
      </c>
      <c r="L30" s="7">
        <v>6</v>
      </c>
      <c r="M30" s="10" t="s">
        <v>131</v>
      </c>
      <c r="N30" s="10">
        <f>VLOOKUP(C30,[1]Sheet1!$U$2:$W$100,3,0)</f>
        <v>71</v>
      </c>
      <c r="O30" s="10">
        <f t="shared" si="0"/>
        <v>25.7</v>
      </c>
      <c r="P30" s="10">
        <f>VLOOKUP(C30,[1]Sheet1!$U$2:$AG$110,12,0)</f>
        <v>2</v>
      </c>
      <c r="Q30" s="10" t="s">
        <v>67</v>
      </c>
    </row>
    <row r="31" s="1" customFormat="1" customHeight="1" spans="1:17">
      <c r="A31" s="7" t="s">
        <v>32</v>
      </c>
      <c r="B31" s="7" t="s">
        <v>132</v>
      </c>
      <c r="C31" s="7" t="s">
        <v>33</v>
      </c>
      <c r="D31" s="8">
        <v>13</v>
      </c>
      <c r="E31" s="7" t="s">
        <v>133</v>
      </c>
      <c r="F31" s="7">
        <v>1</v>
      </c>
      <c r="G31" s="7">
        <v>202</v>
      </c>
      <c r="H31" s="7">
        <v>1</v>
      </c>
      <c r="I31" s="7">
        <v>23</v>
      </c>
      <c r="J31" s="7">
        <v>6</v>
      </c>
      <c r="K31" s="7" t="s">
        <v>134</v>
      </c>
      <c r="L31" s="7">
        <v>5</v>
      </c>
      <c r="M31" s="10"/>
      <c r="N31" s="10">
        <f>VLOOKUP(C31,[1]Sheet1!$U$2:$W$100,3,0)</f>
        <v>73.5</v>
      </c>
      <c r="O31" s="10">
        <f t="shared" si="0"/>
        <v>27.25</v>
      </c>
      <c r="P31" s="10">
        <f>VLOOKUP(C31,[1]Sheet1!$U$2:$AG$110,12,0)</f>
        <v>2</v>
      </c>
      <c r="Q31" s="10" t="str">
        <f>VLOOKUP(C31,[1]Sheet1!$U$2:$AG$110,13,0)</f>
        <v>进入面试</v>
      </c>
    </row>
    <row r="32" s="1" customFormat="1" customHeight="1" spans="1:17">
      <c r="A32" s="7" t="s">
        <v>32</v>
      </c>
      <c r="B32" s="7" t="s">
        <v>135</v>
      </c>
      <c r="C32" s="7" t="s">
        <v>136</v>
      </c>
      <c r="D32" s="8">
        <v>0</v>
      </c>
      <c r="E32" s="7" t="s">
        <v>70</v>
      </c>
      <c r="F32" s="7" t="s">
        <v>70</v>
      </c>
      <c r="G32" s="7" t="s">
        <v>70</v>
      </c>
      <c r="H32" s="7" t="s">
        <v>70</v>
      </c>
      <c r="I32" s="7" t="s">
        <v>70</v>
      </c>
      <c r="J32" s="7" t="s">
        <v>70</v>
      </c>
      <c r="K32" s="7" t="s">
        <v>70</v>
      </c>
      <c r="L32" s="7" t="s">
        <v>70</v>
      </c>
      <c r="M32" s="10"/>
      <c r="N32" s="10">
        <f>VLOOKUP(C32,[1]Sheet1!$U$2:$W$100,3,0)</f>
        <v>64</v>
      </c>
      <c r="O32" s="10">
        <f t="shared" si="0"/>
        <v>19.2</v>
      </c>
      <c r="P32" s="10" t="str">
        <f>VLOOKUP(C32,[1]Sheet1!$U$2:$AG$110,12,0)</f>
        <v>缺考</v>
      </c>
      <c r="Q32" s="10"/>
    </row>
    <row r="33" s="1" customFormat="1" customHeight="1" spans="1:17">
      <c r="A33" s="7" t="s">
        <v>32</v>
      </c>
      <c r="B33" s="7" t="s">
        <v>137</v>
      </c>
      <c r="C33" s="7" t="s">
        <v>138</v>
      </c>
      <c r="D33" s="9">
        <f t="shared" si="1"/>
        <v>24</v>
      </c>
      <c r="E33" s="7" t="s">
        <v>139</v>
      </c>
      <c r="F33" s="7">
        <v>0</v>
      </c>
      <c r="G33" s="7">
        <v>250</v>
      </c>
      <c r="H33" s="7">
        <v>9</v>
      </c>
      <c r="I33" s="7">
        <v>32</v>
      </c>
      <c r="J33" s="7">
        <v>8</v>
      </c>
      <c r="K33" s="7" t="s">
        <v>140</v>
      </c>
      <c r="L33" s="7">
        <v>7</v>
      </c>
      <c r="M33" s="10" t="s">
        <v>66</v>
      </c>
      <c r="N33" s="10">
        <f>VLOOKUP(C33,[1]Sheet1!$U$2:$W$100,3,0)</f>
        <v>75.5</v>
      </c>
      <c r="O33" s="10">
        <f t="shared" si="0"/>
        <v>32.25</v>
      </c>
      <c r="P33" s="10">
        <f>VLOOKUP(C33,[1]Sheet1!$U$2:$AG$110,12,0)</f>
        <v>1</v>
      </c>
      <c r="Q33" s="10" t="s">
        <v>67</v>
      </c>
    </row>
    <row r="34" s="1" customFormat="1" customHeight="1" spans="1:17">
      <c r="A34" s="7" t="s">
        <v>32</v>
      </c>
      <c r="B34" s="7" t="s">
        <v>141</v>
      </c>
      <c r="C34" s="7" t="s">
        <v>142</v>
      </c>
      <c r="D34" s="8">
        <v>0</v>
      </c>
      <c r="E34" s="7" t="s">
        <v>70</v>
      </c>
      <c r="F34" s="7" t="s">
        <v>70</v>
      </c>
      <c r="G34" s="7" t="s">
        <v>70</v>
      </c>
      <c r="H34" s="7" t="s">
        <v>70</v>
      </c>
      <c r="I34" s="7" t="s">
        <v>70</v>
      </c>
      <c r="J34" s="7" t="s">
        <v>70</v>
      </c>
      <c r="K34" s="7" t="s">
        <v>70</v>
      </c>
      <c r="L34" s="7" t="s">
        <v>70</v>
      </c>
      <c r="M34" s="10"/>
      <c r="N34" s="10">
        <f>VLOOKUP(C34,[1]Sheet1!$U$2:$W$100,3,0)</f>
        <v>64</v>
      </c>
      <c r="O34" s="10">
        <f t="shared" si="0"/>
        <v>19.2</v>
      </c>
      <c r="P34" s="10" t="str">
        <f>VLOOKUP(C34,[1]Sheet1!$U$2:$AG$110,12,0)</f>
        <v>缺考</v>
      </c>
      <c r="Q34" s="10"/>
    </row>
    <row r="35" s="1" customFormat="1" customHeight="1" spans="1:17">
      <c r="A35" s="7" t="s">
        <v>143</v>
      </c>
      <c r="B35" s="7" t="s">
        <v>144</v>
      </c>
      <c r="C35" s="7" t="s">
        <v>145</v>
      </c>
      <c r="D35" s="9">
        <f t="shared" si="1"/>
        <v>20</v>
      </c>
      <c r="E35" s="7" t="s">
        <v>146</v>
      </c>
      <c r="F35" s="7">
        <v>0</v>
      </c>
      <c r="G35" s="7">
        <v>220</v>
      </c>
      <c r="H35" s="7">
        <v>3</v>
      </c>
      <c r="I35" s="7">
        <v>32</v>
      </c>
      <c r="J35" s="7">
        <v>8</v>
      </c>
      <c r="K35" s="7" t="s">
        <v>61</v>
      </c>
      <c r="L35" s="7">
        <v>9</v>
      </c>
      <c r="M35" s="10" t="s">
        <v>66</v>
      </c>
      <c r="N35" s="10">
        <f>VLOOKUP(C35,[1]Sheet1!$U$2:$W$100,3,0)</f>
        <v>67</v>
      </c>
      <c r="O35" s="10">
        <f t="shared" si="0"/>
        <v>28.1</v>
      </c>
      <c r="P35" s="10">
        <f>VLOOKUP(C35,[1]Sheet1!$U$2:$AG$110,12,0)</f>
        <v>1</v>
      </c>
      <c r="Q35" s="10" t="s">
        <v>67</v>
      </c>
    </row>
    <row r="36" s="1" customFormat="1" customHeight="1" spans="1:17">
      <c r="A36" s="7" t="s">
        <v>143</v>
      </c>
      <c r="B36" s="7" t="s">
        <v>147</v>
      </c>
      <c r="C36" s="7" t="s">
        <v>148</v>
      </c>
      <c r="D36" s="8">
        <f t="shared" si="1"/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10" t="s">
        <v>149</v>
      </c>
      <c r="N36" s="10">
        <f>VLOOKUP(C36,[1]Sheet1!$U$2:$W$100,3,0)</f>
        <v>65.5</v>
      </c>
      <c r="O36" s="10">
        <f t="shared" si="0"/>
        <v>19.65</v>
      </c>
      <c r="P36" s="10">
        <f>VLOOKUP(C36,[1]Sheet1!$U$2:$AG$110,12,0)</f>
        <v>2</v>
      </c>
      <c r="Q36" s="10"/>
    </row>
    <row r="37" s="1" customFormat="1" customHeight="1" spans="1:17">
      <c r="A37" s="7" t="s">
        <v>34</v>
      </c>
      <c r="B37" s="7" t="s">
        <v>150</v>
      </c>
      <c r="C37" s="7" t="s">
        <v>35</v>
      </c>
      <c r="D37" s="8">
        <v>35</v>
      </c>
      <c r="E37" s="7" t="s">
        <v>151</v>
      </c>
      <c r="F37" s="7">
        <v>7</v>
      </c>
      <c r="G37" s="7">
        <v>260</v>
      </c>
      <c r="H37" s="7">
        <v>11</v>
      </c>
      <c r="I37" s="7">
        <v>23</v>
      </c>
      <c r="J37" s="7">
        <v>6</v>
      </c>
      <c r="K37" s="7" t="s">
        <v>152</v>
      </c>
      <c r="L37" s="7">
        <v>11</v>
      </c>
      <c r="M37" s="10"/>
      <c r="N37" s="10">
        <f>VLOOKUP(C37,[1]Sheet1!$U$2:$W$100,3,0)</f>
        <v>73</v>
      </c>
      <c r="O37" s="10">
        <f t="shared" si="0"/>
        <v>35.9</v>
      </c>
      <c r="P37" s="10">
        <f>VLOOKUP(C37,[1]Sheet1!$U$2:$AG$110,12,0)</f>
        <v>1</v>
      </c>
      <c r="Q37" s="10" t="str">
        <f>VLOOKUP(C37,[1]Sheet1!$U$2:$AG$110,13,0)</f>
        <v>进入面试</v>
      </c>
    </row>
    <row r="38" s="1" customFormat="1" customHeight="1" spans="1:17">
      <c r="A38" s="7" t="s">
        <v>34</v>
      </c>
      <c r="B38" s="7" t="s">
        <v>153</v>
      </c>
      <c r="C38" s="7" t="s">
        <v>36</v>
      </c>
      <c r="D38" s="8">
        <v>26</v>
      </c>
      <c r="E38" s="7" t="s">
        <v>154</v>
      </c>
      <c r="F38" s="7">
        <v>5</v>
      </c>
      <c r="G38" s="7">
        <v>236</v>
      </c>
      <c r="H38" s="7">
        <v>6</v>
      </c>
      <c r="I38" s="7">
        <v>30</v>
      </c>
      <c r="J38" s="7">
        <v>7</v>
      </c>
      <c r="K38" s="7" t="s">
        <v>95</v>
      </c>
      <c r="L38" s="7">
        <v>8</v>
      </c>
      <c r="M38" s="10"/>
      <c r="N38" s="10">
        <f>VLOOKUP(C38,[1]Sheet1!$U$2:$W$100,3,0)</f>
        <v>72</v>
      </c>
      <c r="O38" s="10">
        <f t="shared" si="0"/>
        <v>32</v>
      </c>
      <c r="P38" s="10">
        <f>VLOOKUP(C38,[1]Sheet1!$U$2:$AG$110,12,0)</f>
        <v>2</v>
      </c>
      <c r="Q38" s="10" t="str">
        <f>VLOOKUP(C38,[1]Sheet1!$U$2:$AG$110,13,0)</f>
        <v>进入面试</v>
      </c>
    </row>
    <row r="39" s="1" customFormat="1" customHeight="1" spans="1:17">
      <c r="A39" s="7" t="s">
        <v>34</v>
      </c>
      <c r="B39" s="7" t="s">
        <v>155</v>
      </c>
      <c r="C39" s="7" t="s">
        <v>156</v>
      </c>
      <c r="D39" s="8">
        <v>0</v>
      </c>
      <c r="E39" s="7" t="s">
        <v>70</v>
      </c>
      <c r="F39" s="7" t="s">
        <v>70</v>
      </c>
      <c r="G39" s="7" t="s">
        <v>70</v>
      </c>
      <c r="H39" s="7" t="s">
        <v>70</v>
      </c>
      <c r="I39" s="7" t="s">
        <v>70</v>
      </c>
      <c r="J39" s="7" t="s">
        <v>70</v>
      </c>
      <c r="K39" s="7" t="s">
        <v>70</v>
      </c>
      <c r="L39" s="7" t="s">
        <v>70</v>
      </c>
      <c r="M39" s="10"/>
      <c r="N39" s="10">
        <f>VLOOKUP(C39,[1]Sheet1!$U$2:$W$100,3,0)</f>
        <v>72</v>
      </c>
      <c r="O39" s="10">
        <f t="shared" si="0"/>
        <v>21.6</v>
      </c>
      <c r="P39" s="10" t="str">
        <f>VLOOKUP(C39,[1]Sheet1!$U$2:$AG$110,12,0)</f>
        <v>缺考</v>
      </c>
      <c r="Q39" s="10"/>
    </row>
  </sheetData>
  <mergeCells count="14">
    <mergeCell ref="A1:Q1"/>
    <mergeCell ref="E2:F2"/>
    <mergeCell ref="G2:H2"/>
    <mergeCell ref="I2:J2"/>
    <mergeCell ref="K2:L2"/>
    <mergeCell ref="A2:A3"/>
    <mergeCell ref="B2:B3"/>
    <mergeCell ref="C2:C3"/>
    <mergeCell ref="D2:D3"/>
    <mergeCell ref="M2:M3"/>
    <mergeCell ref="N2:N3"/>
    <mergeCell ref="O2:O3"/>
    <mergeCell ref="P2:P3"/>
    <mergeCell ref="Q2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面试及总成绩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a03</dc:creator>
  <cp:lastModifiedBy>Administrator</cp:lastModifiedBy>
  <dcterms:created xsi:type="dcterms:W3CDTF">2023-05-10T07:00:00Z</dcterms:created>
  <dcterms:modified xsi:type="dcterms:W3CDTF">2023-05-16T09:30:47Z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FA40F135DED443DC8354B683D782B2F9_13</vt:lpwstr>
  </property>
  <property fmtid="{D5CDD505-2E9C-101B-9397-08002B2CF9AE}" pid="3" name="KSOProductBuildVer">
    <vt:lpwstr>2052-11.1.0.14309</vt:lpwstr>
  </property>
</Properties>
</file>